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List1!$A$1:$F$226</definedName>
  </definedNames>
  <calcPr calcId="145621"/>
</workbook>
</file>

<file path=xl/calcChain.xml><?xml version="1.0" encoding="utf-8"?>
<calcChain xmlns="http://schemas.openxmlformats.org/spreadsheetml/2006/main">
  <c r="D48" i="1" l="1"/>
  <c r="D47" i="1"/>
  <c r="D40" i="1"/>
  <c r="D78" i="1"/>
  <c r="D39" i="1"/>
  <c r="F124" i="1"/>
  <c r="D110" i="1"/>
  <c r="D45" i="1"/>
  <c r="D43" i="1"/>
  <c r="D42" i="1"/>
  <c r="D199" i="1" l="1"/>
  <c r="D204" i="1" s="1"/>
  <c r="D162" i="1"/>
  <c r="D164" i="1"/>
  <c r="D123" i="1"/>
  <c r="D212" i="1" l="1"/>
  <c r="D215" i="1" s="1"/>
  <c r="D91" i="1"/>
  <c r="D92" i="1"/>
  <c r="D90" i="1"/>
  <c r="D154" i="1"/>
  <c r="D151" i="1"/>
  <c r="D87" i="1"/>
  <c r="D64" i="1"/>
  <c r="C93" i="1" l="1"/>
  <c r="F101" i="1" l="1"/>
  <c r="D74" i="1"/>
  <c r="D72" i="1"/>
  <c r="F108" i="1"/>
  <c r="D120" i="1"/>
  <c r="C132" i="1" s="1"/>
  <c r="D70" i="1"/>
  <c r="D79" i="1"/>
  <c r="D77" i="1"/>
  <c r="D60" i="1"/>
  <c r="G105" i="1" l="1"/>
  <c r="D76" i="1"/>
  <c r="D46" i="1" l="1"/>
  <c r="D44" i="1"/>
  <c r="D41" i="1"/>
  <c r="D71" i="1" l="1"/>
  <c r="D80" i="1" s="1"/>
  <c r="D191" i="1" l="1"/>
  <c r="D143" i="1"/>
  <c r="D180" i="1"/>
  <c r="D168" i="1"/>
  <c r="D155" i="1" l="1"/>
  <c r="C112" i="1" l="1"/>
  <c r="D217" i="1" l="1"/>
  <c r="D49" i="1"/>
</calcChain>
</file>

<file path=xl/sharedStrings.xml><?xml version="1.0" encoding="utf-8"?>
<sst xmlns="http://schemas.openxmlformats.org/spreadsheetml/2006/main" count="292" uniqueCount="150">
  <si>
    <t>REPUBLIKA HRVATSKA</t>
  </si>
  <si>
    <t>ZAGREBAČKA ŽUPANIJA</t>
  </si>
  <si>
    <t xml:space="preserve">     OPĆINA BISTRA</t>
  </si>
  <si>
    <t xml:space="preserve">    Općinsko vijeće</t>
  </si>
  <si>
    <t>Članak 1.</t>
  </si>
  <si>
    <t>Članak 2.</t>
  </si>
  <si>
    <t>IZVORI  SREDSTAVA</t>
  </si>
  <si>
    <t>1.</t>
  </si>
  <si>
    <t>2.</t>
  </si>
  <si>
    <t>OPĆI PRIHODI I PRIMICI</t>
  </si>
  <si>
    <t>3.</t>
  </si>
  <si>
    <t>4.</t>
  </si>
  <si>
    <t>UKUPNI PRIHODI</t>
  </si>
  <si>
    <t>Članak 3.</t>
  </si>
  <si>
    <t>Red. br.</t>
  </si>
  <si>
    <t>Planirana sredstva za financiranje Programa iz članka 2. rasporediti će se po djelatnostima:</t>
  </si>
  <si>
    <t>PROGRAM</t>
  </si>
  <si>
    <t>IZNOS</t>
  </si>
  <si>
    <t>IZVOR FINANCIRANJA</t>
  </si>
  <si>
    <t>NAZIV</t>
  </si>
  <si>
    <t>PRIHOD OD KOMUNALNE NAKNADE</t>
  </si>
  <si>
    <t>Članak 4.</t>
  </si>
  <si>
    <t>Program održavanja komunalne infrastrukture obuhvaća:</t>
  </si>
  <si>
    <t>KAPITALNE POMOĆI - ZAGREBAČKA ŽUPANIJA</t>
  </si>
  <si>
    <t>5.</t>
  </si>
  <si>
    <t>Ovaj  Program stupa na snagu osmog dana od dana objave u  Službenom glasniku Općine Bistra.</t>
  </si>
  <si>
    <t>po djelatnostima i izvorima sredstava potrebnih za ostvarivanje programa.</t>
  </si>
  <si>
    <t>6.</t>
  </si>
  <si>
    <t>Uređenje javnog bunara u Podgorskoj ulici</t>
  </si>
  <si>
    <t>Stručni i investicijski nadzor nad održavanjem nerazvrstanih cesta, javnih i zelenih površina</t>
  </si>
  <si>
    <t>PRIHOD OD KONCESIJA</t>
  </si>
  <si>
    <t>PRIHOD OD ŠUMSKOG DOPRINOSA</t>
  </si>
  <si>
    <t>PRIHOD - HRV. ŠUME, GRAD ZAGREB, ZAGREB. ŽUPANIJA</t>
  </si>
  <si>
    <t>Uređenje javnog bunara u ulici Franje Gulića</t>
  </si>
  <si>
    <t>Nabava opreme za javne površine ( parkovne klupe, koševi, oglasne ploče )</t>
  </si>
  <si>
    <t>7.</t>
  </si>
  <si>
    <t>8.</t>
  </si>
  <si>
    <t>9.</t>
  </si>
  <si>
    <t>Asfaltiranje nerazvrstanih cesta</t>
  </si>
  <si>
    <t>UKUPNO</t>
  </si>
  <si>
    <t>I. održavanje nerazvrstanih cesta</t>
  </si>
  <si>
    <t>I. ODRŽAVANJE NERAZVRSTANIH CESTA</t>
  </si>
  <si>
    <t>Održavanje i sanacija postojećeg kolnika</t>
  </si>
  <si>
    <t>4.1.</t>
  </si>
  <si>
    <t>Prometna signalizacija</t>
  </si>
  <si>
    <t>Sljemenska cesta</t>
  </si>
  <si>
    <t>BUKOVJE</t>
  </si>
  <si>
    <t>NOVAKI</t>
  </si>
  <si>
    <t>DONJA BISTRA</t>
  </si>
  <si>
    <t>POLJANICA BISTRANSKA</t>
  </si>
  <si>
    <t>OBOROVO BISTRANSKO</t>
  </si>
  <si>
    <t>GORNJA BISTRA</t>
  </si>
  <si>
    <t>Ljetno održavanje</t>
  </si>
  <si>
    <t>Zimsko održavanje</t>
  </si>
  <si>
    <t>Ručno i strojno čišćenje javnih površina od snijega i leda - zimska služba</t>
  </si>
  <si>
    <t xml:space="preserve">ODRŽAVANJE UKUPNO PLANIRANO: </t>
  </si>
  <si>
    <t>Strojna košnja cestovnih odvodnih jaraka</t>
  </si>
  <si>
    <t xml:space="preserve">Sanacija oborinske odvodnje </t>
  </si>
  <si>
    <t>Deratizacija i dezinsekcija</t>
  </si>
  <si>
    <t>Zbrinjavanje životinja</t>
  </si>
  <si>
    <t>kuna</t>
  </si>
  <si>
    <t>VLASTITI PRIHODI</t>
  </si>
  <si>
    <t>PRIHODI OD PRODAJE ZEMLJIŠTA</t>
  </si>
  <si>
    <t>4.2.</t>
  </si>
  <si>
    <t>Izmjena i ugradnja dotrajalih elemenata</t>
  </si>
  <si>
    <t>Troškovi električne energije za rasvjetljavanje površina javne namjene</t>
  </si>
  <si>
    <t>PRIHOD OD KOMUNALMNE NAKNADE</t>
  </si>
  <si>
    <t>VLASTITI PRIHODI I PRIMICI</t>
  </si>
  <si>
    <t>PRIHOD OD KONCESUJA</t>
  </si>
  <si>
    <t>Projektiranje-projektna i ostala dokumentacija</t>
  </si>
  <si>
    <t>PLANIRANO 2021.</t>
  </si>
  <si>
    <t>Nadzor nad asfaltiranjem cesta</t>
  </si>
  <si>
    <t>Nadzor nad redovnim održavanjem i sanacijom postojećeg kolnika</t>
  </si>
  <si>
    <t>Nadzor nad održavanjem Sljemenske ceste</t>
  </si>
  <si>
    <t>VIŠAK PRIHODA</t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</si>
  <si>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Novaki Bistranski</t>
    </r>
    <r>
      <rPr>
        <b/>
        <sz val="10"/>
        <rFont val="Cambria"/>
        <family val="1"/>
        <charset val="238"/>
        <scheme val="major"/>
      </rPr>
      <t xml:space="preserve"> : </t>
    </r>
    <r>
      <rPr>
        <sz val="10"/>
        <rFont val="Cambria"/>
        <family val="1"/>
        <charset val="238"/>
        <scheme val="major"/>
      </rPr>
      <t xml:space="preserve">                Crkva sv. Roka, spomenik Grgac, Društveni dom Novaki, dječje igralište Novaki, zelene površine uz nogostupe</t>
    </r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</si>
  <si>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Bukovje Bistransko</t>
    </r>
    <r>
      <rPr>
        <b/>
        <sz val="10"/>
        <rFont val="Cambria"/>
        <family val="1"/>
        <charset val="238"/>
        <scheme val="major"/>
      </rPr>
      <t xml:space="preserve">: </t>
    </r>
    <r>
      <rPr>
        <sz val="10"/>
        <rFont val="Cambria"/>
        <family val="1"/>
        <charset val="238"/>
        <scheme val="major"/>
      </rPr>
      <t>kapela Sv. Stjepana, Dječje igralište Bukovje, zeleni trokut na križanju Stubičke ulice i ulice Pešćenka, Društveni dom Bukovje, raspelo u Bukovju, zelene površine uz nogostupe</t>
    </r>
  </si>
  <si>
    <r>
      <t xml:space="preserve">Održavanje   javnih   površina   unutar   naselja  </t>
    </r>
    <r>
      <rPr>
        <b/>
        <u/>
        <sz val="10"/>
        <rFont val="Cambria"/>
        <family val="1"/>
        <charset val="238"/>
        <scheme val="major"/>
      </rPr>
      <t>Donja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  zelene površine uz potok Bistra, dječje igralište kod ambulante, kapela Sv. Vendelina, zgrada stare općine, park ispred vatrogasnog doma, križanje Stubičke i Bistranske, zelene površine uz nogostupe</t>
    </r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</si>
  <si>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Poljanica Bistranska</t>
    </r>
    <r>
      <rPr>
        <b/>
        <sz val="10"/>
        <rFont val="Cambria"/>
        <family val="1"/>
        <charset val="238"/>
        <scheme val="major"/>
      </rPr>
      <t xml:space="preserve">: </t>
    </r>
    <r>
      <rPr>
        <sz val="10"/>
        <rFont val="Cambria"/>
        <family val="1"/>
        <charset val="238"/>
        <scheme val="major"/>
      </rPr>
      <t>dječje igralište u Potočnoj ulici, zelena površina uz potok Strmec ispod Jumbo plakata, zelene površine uz nogostupe</t>
    </r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</si>
  <si>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Gornja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Društveni dom Gornja Bistra, dječja igrališta, zelena površina Sljemenska ulica ( kamenik i rotor), zelena površina Trg hrvatskih branitelja, zelena površina kod Područne škole Gornja Bistra , Zelena površina Bajzečeva ulica (raspelo), zelene površine uz nogostupe</t>
    </r>
  </si>
  <si>
    <t>5.1.</t>
  </si>
  <si>
    <t>5.2.</t>
  </si>
  <si>
    <t>5.3.</t>
  </si>
  <si>
    <t>Program održavanja komunalne infrastrukture za 2022. godinu</t>
  </si>
  <si>
    <t xml:space="preserve">Programom  održavanja  komunalne  infrastrukture za 2022. godinu  utvrđuje  se opis  poslova održavanja  s  procjenom  troškova </t>
  </si>
  <si>
    <t xml:space="preserve">II. održavanje javnih površina na kojima nije dopušten promet motornim vozilima </t>
  </si>
  <si>
    <t>III. održavanje javnih i zelenih površina</t>
  </si>
  <si>
    <t>IV. održavanje građevina javne odvodnje oborinskih voda</t>
  </si>
  <si>
    <t>V. održavanje građevina, uređaja i predmeta javne namjene</t>
  </si>
  <si>
    <t>VI. održavanje čistoće javnih površina</t>
  </si>
  <si>
    <t>VII. održavanje javne rasvjete.</t>
  </si>
  <si>
    <t>VIII. deratizacija i dezinsekcija</t>
  </si>
  <si>
    <t>IX. zbrinjavanje životinja</t>
  </si>
  <si>
    <t>X. komunalni linijski prijevoz putnika</t>
  </si>
  <si>
    <t>Sredstva  potrebna  za  ostvarivanje  Programa  održavanja  komunalne  infrastrukture  u 2022. godini osigurati  će se iz slijedećih izvora:</t>
  </si>
  <si>
    <t xml:space="preserve">Subvencija javnog prijevoza </t>
  </si>
  <si>
    <t>X. KOMUNALNI LINIJSKI PRIJEVOZ PUTNIKA</t>
  </si>
  <si>
    <t>IX. ZBRINJAVANJE ŽIVOTINJA</t>
  </si>
  <si>
    <t>VIII. DERATIZACIJA I DEZINSEKCIJA</t>
  </si>
  <si>
    <t>VII. ODRŽAVANJE JAVNE RASVJETE</t>
  </si>
  <si>
    <t>VI. ODRŽAVANJE GRAĐEVINA, UREĐAJA I PREDMETA JAVNE NAMJENE</t>
  </si>
  <si>
    <t>V. ODRŽAVANJE ČISTOĆE JAVNIH POVRŠINA</t>
  </si>
  <si>
    <t>IV. ODRŽAVANJE GRAĐEVINA JAVNE ODVODNJE OBORINSKIH VODA</t>
  </si>
  <si>
    <t>III. ODRŽAVANJE JAVNIH ZELENIH POVRŠINA</t>
  </si>
  <si>
    <t xml:space="preserve">II. ODRŽAVANJE JAVNIH POVRŠINA NA KOJIMA NIJE DOPUŠTEN PROMET MOTORNIM VOZILIMA </t>
  </si>
  <si>
    <t>OPSEG</t>
  </si>
  <si>
    <r>
      <t>5000,00 m</t>
    </r>
    <r>
      <rPr>
        <sz val="10"/>
        <rFont val="Cambria"/>
        <family val="1"/>
        <charset val="238"/>
      </rPr>
      <t>²</t>
    </r>
    <r>
      <rPr>
        <sz val="10"/>
        <rFont val="Cambria"/>
        <family val="1"/>
        <charset val="238"/>
        <scheme val="major"/>
      </rPr>
      <t>/god.</t>
    </r>
  </si>
  <si>
    <t>PRIHOD - HRV. ŠUME, GRAD ZAGREB, ZAGREBAČKA ŽUPANIJA</t>
  </si>
  <si>
    <t>Doprema i ugradnja nove prometne opreme te izrada horizontalne signalizacije            (15 kom.)</t>
  </si>
  <si>
    <t>XI. održavanje građevina za  gospodarenje otpadom</t>
  </si>
  <si>
    <t>1400,00 m²/god.</t>
  </si>
  <si>
    <t>6 km/152 dana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</si>
  <si>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Oborovo Bistransko</t>
    </r>
    <r>
      <rPr>
        <b/>
        <sz val="10"/>
        <rFont val="Cambria"/>
        <family val="1"/>
        <charset val="238"/>
        <scheme val="major"/>
      </rPr>
      <t xml:space="preserve"> </t>
    </r>
    <r>
      <rPr>
        <sz val="10"/>
        <rFont val="Cambria"/>
        <family val="1"/>
        <charset val="238"/>
        <scheme val="major"/>
      </rPr>
      <t>:    Kapela bl. Alojzija Stepinca, Dječje igralište u Brezinskoj ulici, Dječje igralište u Šantićevoj ulici, Društveni dom Oborovo i dječje igralište uz dom u Oborovu, zelene površine uz nogostupe</t>
    </r>
  </si>
  <si>
    <r>
      <rPr>
        <b/>
        <sz val="10"/>
        <rFont val="Cambria"/>
        <family val="1"/>
        <charset val="238"/>
        <scheme val="major"/>
      </rPr>
      <t>Održavanje ostalih javnih zelenih površina</t>
    </r>
    <r>
      <rPr>
        <sz val="10"/>
        <rFont val="Cambria"/>
        <family val="1"/>
        <charset val="238"/>
        <scheme val="major"/>
      </rPr>
      <t xml:space="preserve"> ( parkovi, dječja igrališta, Kulturni centar, Sportski centar ) i ostale nekretnine u vlasništvu Općine Bistra </t>
    </r>
  </si>
  <si>
    <t>Nogostup u Bistranskoj ulici</t>
  </si>
  <si>
    <t>Nogostup u Stubičkoj ulici</t>
  </si>
  <si>
    <t>Trg hrvatskih branitelja</t>
  </si>
  <si>
    <t>Trg sv. Vendelina</t>
  </si>
  <si>
    <t>XI. ODRŽAVANJE GRAĐEVINA ZA GOSPODARENJE OTPADOM</t>
  </si>
  <si>
    <t xml:space="preserve">Održavanje reciklažnog dvorišta </t>
  </si>
  <si>
    <t>Predsjednik Općinskog vijeća</t>
  </si>
  <si>
    <t>Krešimir Gulić</t>
  </si>
  <si>
    <t>550 m'/god.</t>
  </si>
  <si>
    <t>redovno održavanje i servisiranje</t>
  </si>
  <si>
    <t>30 jedinki/god.</t>
  </si>
  <si>
    <t>Deratizacija 2000 kućanstva/god. + Dezinsekcija dva puta godišnje po potrebi</t>
  </si>
  <si>
    <t>sezonski</t>
  </si>
  <si>
    <t>1 kom</t>
  </si>
  <si>
    <t>1 kom.</t>
  </si>
  <si>
    <t>40900 m² - deset otkosa u sezoni</t>
  </si>
  <si>
    <t>komada po potrebi</t>
  </si>
  <si>
    <t>cca 54 400 m² po sezoni</t>
  </si>
  <si>
    <t>2.5 km'</t>
  </si>
  <si>
    <t>4.5 km'</t>
  </si>
  <si>
    <t xml:space="preserve">2 x 850 m² </t>
  </si>
  <si>
    <t>2 x 1000 m²</t>
  </si>
  <si>
    <t>period od godinu dana</t>
  </si>
  <si>
    <t>izmjena i ugradnja po potrebi + svjetlosne dekoracije 1 puta godišnje</t>
  </si>
  <si>
    <t>godišnji vozni red ZET-a za autobusnu liniju 176 i 177</t>
  </si>
  <si>
    <t>60,173 km' cesta + 11.546 m² parkirališta i drugih javnoprometnih površina</t>
  </si>
  <si>
    <t>---</t>
  </si>
  <si>
    <t>Državni proračun (komp. mjere)</t>
  </si>
  <si>
    <t>10.</t>
  </si>
  <si>
    <t>POMOĆI-Državni proračun (komp. mjere)</t>
  </si>
  <si>
    <t>PRIHOD OD PRODAJE ZEMLJIŠTA</t>
  </si>
  <si>
    <t>Glavni i izvedbani projekt</t>
  </si>
  <si>
    <t>URBROJ: 238/02-01-21-01</t>
  </si>
  <si>
    <t>KLASA: 021-01/21-01/88</t>
  </si>
  <si>
    <t>Bistra, 21.12.2021.</t>
  </si>
  <si>
    <t xml:space="preserve">Temeljem članka 64. stavka 1., članka 72., Zakona o komunalnom gospodarstvu ( Narodne novine br. 68/18, 110/18 i 32/20 ), članka 35. Zakona o lokalnoj i područnoj ( regionalnoj ) samoupravi  (Narodne novine br. 33/01, 60/01, 129/05, 109/07, 125/08, 36/09, 36/09, 150/11, 144/12, 19/13, 137/15, 123/17, 98/19, 144/20 ), te sukladno članku  31. Statuta Općine Bistra ( Službeni glasnik Općine Bistra 02/21 ), Općinsko vijeće Općine Bistra na 5. sjednici održanoj 21.12.2021. godine donosi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</si>
</sst>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sz val="10"/>
      <color theme="4" tint="-0.499984740745262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1"/>
      <color theme="0"/>
      <name val="Calibri"/>
      <family val="2"/>
      <scheme val="minor"/>
    </font>
    <font>
      <b/>
      <sz val="10"/>
      <color rgb="FFFF0000"/>
      <name val="Cambria"/>
      <family val="1"/>
      <charset val="238"/>
      <scheme val="major"/>
    </font>
    <font>
      <sz val="9"/>
      <color rgb="FFFF0000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  <font>
      <b/>
      <sz val="9"/>
      <color rgb="FFFF0000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mbria"/>
      <family val="1"/>
      <charset val="238"/>
      <scheme val="major"/>
    </font>
    <font>
      <b/>
      <u/>
      <sz val="10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sz val="10"/>
      <name val="Cambria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5A5A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/>
      <diagonal/>
    </border>
  </borders>
  <cellStyleXfs count="2">
    <xf numFmtId="0" fontId="0" fillId="0" borderId="0"/>
    <xf numFmtId="0" fontId="14" fillId="5" borderId="40" applyNumberFormat="0" applyAlignment="0" applyProtection="0"/>
  </cellStyleXfs>
  <cellXfs count="3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1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4" fillId="0" borderId="0" xfId="0" applyFont="1" applyBorder="1"/>
    <xf numFmtId="4" fontId="4" fillId="0" borderId="0" xfId="0" applyNumberFormat="1" applyFont="1" applyBorder="1"/>
    <xf numFmtId="0" fontId="10" fillId="0" borderId="1" xfId="0" applyFont="1" applyBorder="1"/>
    <xf numFmtId="0" fontId="5" fillId="0" borderId="0" xfId="0" applyFont="1" applyAlignment="1">
      <alignment horizontal="left"/>
    </xf>
    <xf numFmtId="0" fontId="9" fillId="3" borderId="1" xfId="0" applyFont="1" applyFill="1" applyBorder="1" applyAlignment="1">
      <alignment horizontal="left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6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2" borderId="21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5" fillId="0" borderId="0" xfId="0" applyNumberFormat="1" applyFont="1"/>
    <xf numFmtId="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12" fillId="0" borderId="8" xfId="0" applyFont="1" applyBorder="1" applyAlignment="1">
      <alignment horizontal="left" vertical="center" wrapText="1"/>
    </xf>
    <xf numFmtId="4" fontId="13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4" fontId="16" fillId="0" borderId="7" xfId="0" applyNumberFormat="1" applyFont="1" applyBorder="1" applyAlignment="1">
      <alignment horizontal="center" vertical="center"/>
    </xf>
    <xf numFmtId="49" fontId="17" fillId="0" borderId="27" xfId="0" applyNumberFormat="1" applyFont="1" applyFill="1" applyBorder="1" applyAlignment="1">
      <alignment horizontal="left"/>
    </xf>
    <xf numFmtId="4" fontId="15" fillId="0" borderId="27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 wrapText="1"/>
    </xf>
    <xf numFmtId="4" fontId="18" fillId="0" borderId="0" xfId="0" applyNumberFormat="1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 wrapText="1"/>
    </xf>
    <xf numFmtId="49" fontId="6" fillId="0" borderId="20" xfId="0" applyNumberFormat="1" applyFont="1" applyBorder="1" applyAlignment="1">
      <alignment vertical="center"/>
    </xf>
    <xf numFmtId="4" fontId="12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9" fillId="2" borderId="27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26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49" fontId="6" fillId="0" borderId="20" xfId="0" applyNumberFormat="1" applyFont="1" applyBorder="1" applyAlignment="1">
      <alignment horizontal="left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4" fontId="13" fillId="0" borderId="5" xfId="0" applyNumberFormat="1" applyFont="1" applyBorder="1" applyAlignment="1">
      <alignment vertical="center"/>
    </xf>
    <xf numFmtId="49" fontId="6" fillId="0" borderId="22" xfId="0" applyNumberFormat="1" applyFont="1" applyBorder="1" applyAlignment="1">
      <alignment horizontal="right" vertical="center" wrapText="1"/>
    </xf>
    <xf numFmtId="0" fontId="6" fillId="0" borderId="27" xfId="0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vertical="center" wrapText="1"/>
    </xf>
    <xf numFmtId="49" fontId="6" fillId="0" borderId="20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4" fontId="13" fillId="0" borderId="9" xfId="0" applyNumberFormat="1" applyFont="1" applyBorder="1" applyAlignment="1">
      <alignment horizontal="center" vertical="center"/>
    </xf>
    <xf numFmtId="49" fontId="19" fillId="0" borderId="20" xfId="0" applyNumberFormat="1" applyFont="1" applyBorder="1"/>
    <xf numFmtId="0" fontId="12" fillId="0" borderId="1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2" fillId="2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6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4" fontId="6" fillId="0" borderId="1" xfId="0" applyNumberFormat="1" applyFont="1" applyBorder="1"/>
    <xf numFmtId="4" fontId="6" fillId="0" borderId="5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49" fontId="17" fillId="0" borderId="0" xfId="0" applyNumberFormat="1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1" xfId="0" applyFont="1" applyBorder="1"/>
    <xf numFmtId="0" fontId="5" fillId="0" borderId="5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10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49" fontId="17" fillId="0" borderId="27" xfId="0" applyNumberFormat="1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4" fontId="12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9" fillId="2" borderId="27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26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4" fontId="12" fillId="4" borderId="5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 applyProtection="1">
      <protection locked="0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49" fontId="21" fillId="2" borderId="21" xfId="0" applyNumberFormat="1" applyFont="1" applyFill="1" applyBorder="1" applyAlignment="1">
      <alignment horizontal="left"/>
    </xf>
    <xf numFmtId="0" fontId="12" fillId="2" borderId="21" xfId="0" applyFont="1" applyFill="1" applyBorder="1" applyAlignment="1">
      <alignment horizontal="center" vertical="center" wrapText="1"/>
    </xf>
    <xf numFmtId="49" fontId="21" fillId="2" borderId="26" xfId="0" applyNumberFormat="1" applyFont="1" applyFill="1" applyBorder="1" applyAlignment="1">
      <alignment horizontal="left"/>
    </xf>
    <xf numFmtId="4" fontId="23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/>
    <xf numFmtId="0" fontId="25" fillId="0" borderId="11" xfId="0" applyFont="1" applyBorder="1" applyAlignment="1">
      <alignment vertical="center"/>
    </xf>
    <xf numFmtId="49" fontId="6" fillId="0" borderId="20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 wrapText="1"/>
    </xf>
    <xf numFmtId="49" fontId="5" fillId="0" borderId="1" xfId="0" applyNumberFormat="1" applyFont="1" applyBorder="1"/>
    <xf numFmtId="4" fontId="6" fillId="0" borderId="5" xfId="0" applyNumberFormat="1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vertical="center" wrapText="1"/>
    </xf>
    <xf numFmtId="49" fontId="0" fillId="0" borderId="23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49" fontId="12" fillId="0" borderId="23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21" fillId="2" borderId="20" xfId="0" applyNumberFormat="1" applyFont="1" applyFill="1" applyBorder="1" applyAlignment="1">
      <alignment horizontal="left"/>
    </xf>
    <xf numFmtId="49" fontId="21" fillId="2" borderId="11" xfId="0" applyNumberFormat="1" applyFont="1" applyFill="1" applyBorder="1" applyAlignment="1">
      <alignment horizontal="left"/>
    </xf>
    <xf numFmtId="4" fontId="12" fillId="2" borderId="20" xfId="0" applyNumberFormat="1" applyFont="1" applyFill="1" applyBorder="1" applyAlignment="1">
      <alignment horizontal="center" vertical="center"/>
    </xf>
    <xf numFmtId="4" fontId="12" fillId="2" borderId="21" xfId="0" applyNumberFormat="1" applyFont="1" applyFill="1" applyBorder="1" applyAlignment="1">
      <alignment horizontal="center" vertical="center"/>
    </xf>
    <xf numFmtId="4" fontId="12" fillId="2" borderId="11" xfId="0" applyNumberFormat="1" applyFont="1" applyFill="1" applyBorder="1" applyAlignment="1">
      <alignment horizontal="center" vertical="center"/>
    </xf>
    <xf numFmtId="4" fontId="12" fillId="4" borderId="5" xfId="0" applyNumberFormat="1" applyFont="1" applyFill="1" applyBorder="1" applyAlignment="1">
      <alignment horizontal="center" vertical="center"/>
    </xf>
    <xf numFmtId="4" fontId="12" fillId="4" borderId="7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19" fillId="0" borderId="23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2" borderId="23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4" fontId="6" fillId="4" borderId="23" xfId="0" applyNumberFormat="1" applyFont="1" applyFill="1" applyBorder="1" applyAlignment="1">
      <alignment horizontal="center" vertical="center" wrapText="1"/>
    </xf>
    <xf numFmtId="4" fontId="6" fillId="4" borderId="2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4" fontId="6" fillId="4" borderId="19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4" fontId="4" fillId="4" borderId="5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4" fontId="12" fillId="4" borderId="6" xfId="0" applyNumberFormat="1" applyFont="1" applyFill="1" applyBorder="1" applyAlignment="1">
      <alignment horizontal="center" vertical="center"/>
    </xf>
    <xf numFmtId="49" fontId="6" fillId="0" borderId="23" xfId="0" applyNumberFormat="1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4" fontId="6" fillId="0" borderId="5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49" fontId="12" fillId="0" borderId="23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26" fillId="0" borderId="41" xfId="0" quotePrefix="1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4" fontId="12" fillId="2" borderId="19" xfId="0" applyNumberFormat="1" applyFont="1" applyFill="1" applyBorder="1" applyAlignment="1">
      <alignment horizontal="center" vertical="center"/>
    </xf>
    <xf numFmtId="4" fontId="12" fillId="2" borderId="26" xfId="0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4" fontId="20" fillId="5" borderId="45" xfId="1" applyNumberFormat="1" applyFont="1" applyBorder="1" applyAlignment="1">
      <alignment horizontal="center" vertical="center" wrapText="1"/>
    </xf>
    <xf numFmtId="4" fontId="20" fillId="5" borderId="43" xfId="1" applyNumberFormat="1" applyFont="1" applyBorder="1" applyAlignment="1">
      <alignment horizontal="center" vertical="center" wrapText="1"/>
    </xf>
    <xf numFmtId="49" fontId="12" fillId="2" borderId="20" xfId="0" applyNumberFormat="1" applyFont="1" applyFill="1" applyBorder="1" applyAlignment="1">
      <alignment horizontal="left"/>
    </xf>
    <xf numFmtId="49" fontId="12" fillId="2" borderId="11" xfId="0" applyNumberFormat="1" applyFont="1" applyFill="1" applyBorder="1" applyAlignment="1">
      <alignment horizontal="left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" fontId="12" fillId="4" borderId="5" xfId="0" applyNumberFormat="1" applyFont="1" applyFill="1" applyBorder="1" applyAlignment="1">
      <alignment horizontal="center" vertical="center" wrapText="1"/>
    </xf>
    <xf numFmtId="4" fontId="12" fillId="4" borderId="6" xfId="0" applyNumberFormat="1" applyFont="1" applyFill="1" applyBorder="1" applyAlignment="1">
      <alignment horizontal="center" vertical="center" wrapText="1"/>
    </xf>
    <xf numFmtId="4" fontId="12" fillId="4" borderId="7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" fontId="12" fillId="4" borderId="11" xfId="0" applyNumberFormat="1" applyFont="1" applyFill="1" applyBorder="1" applyAlignment="1">
      <alignment horizontal="center" vertical="center"/>
    </xf>
    <xf numFmtId="49" fontId="19" fillId="0" borderId="23" xfId="0" applyNumberFormat="1" applyFont="1" applyBorder="1" applyAlignment="1">
      <alignment horizontal="left" vertical="center"/>
    </xf>
    <xf numFmtId="49" fontId="19" fillId="0" borderId="22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21" fillId="2" borderId="32" xfId="0" applyNumberFormat="1" applyFont="1" applyFill="1" applyBorder="1" applyAlignment="1">
      <alignment horizontal="left"/>
    </xf>
    <xf numFmtId="49" fontId="21" fillId="2" borderId="33" xfId="0" applyNumberFormat="1" applyFont="1" applyFill="1" applyBorder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 vertical="center"/>
    </xf>
    <xf numFmtId="4" fontId="12" fillId="4" borderId="18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3" fillId="3" borderId="24" xfId="0" applyNumberFormat="1" applyFont="1" applyFill="1" applyBorder="1" applyAlignment="1">
      <alignment horizontal="center" vertical="center"/>
    </xf>
    <xf numFmtId="4" fontId="13" fillId="3" borderId="30" xfId="0" applyNumberFormat="1" applyFont="1" applyFill="1" applyBorder="1" applyAlignment="1">
      <alignment horizontal="center" vertical="center"/>
    </xf>
    <xf numFmtId="4" fontId="13" fillId="3" borderId="31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left" vertical="center" wrapText="1"/>
    </xf>
    <xf numFmtId="49" fontId="21" fillId="2" borderId="23" xfId="0" applyNumberFormat="1" applyFont="1" applyFill="1" applyBorder="1" applyAlignment="1">
      <alignment horizontal="left"/>
    </xf>
    <xf numFmtId="49" fontId="21" fillId="2" borderId="9" xfId="0" applyNumberFormat="1" applyFont="1" applyFill="1" applyBorder="1" applyAlignment="1">
      <alignment horizontal="left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3" borderId="3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4" fontId="6" fillId="3" borderId="38" xfId="0" applyNumberFormat="1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Normalno" xfId="0" builtinId="0"/>
    <cellStyle name="Provjera ćelije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6"/>
  <sheetViews>
    <sheetView tabSelected="1" view="pageBreakPreview" topLeftCell="A190" zoomScaleNormal="100" zoomScaleSheetLayoutView="100" workbookViewId="0">
      <selection activeCell="A224" sqref="A224"/>
    </sheetView>
  </sheetViews>
  <sheetFormatPr defaultRowHeight="15" x14ac:dyDescent="0.25"/>
  <cols>
    <col min="1" max="1" width="6.85546875" customWidth="1"/>
    <col min="2" max="2" width="52.85546875" customWidth="1"/>
    <col min="3" max="3" width="14.140625" style="99" customWidth="1"/>
    <col min="4" max="4" width="15" customWidth="1"/>
    <col min="5" max="5" width="12.140625" customWidth="1"/>
    <col min="6" max="6" width="16.140625" customWidth="1"/>
    <col min="7" max="7" width="10.140625" bestFit="1" customWidth="1"/>
    <col min="8" max="8" width="9.85546875" bestFit="1" customWidth="1"/>
  </cols>
  <sheetData>
    <row r="1" spans="1:30" x14ac:dyDescent="0.25">
      <c r="A1" s="7" t="s">
        <v>0</v>
      </c>
      <c r="B1" s="7"/>
      <c r="C1" s="100"/>
      <c r="D1" s="8"/>
      <c r="E1" s="8"/>
      <c r="F1" s="8"/>
    </row>
    <row r="2" spans="1:30" x14ac:dyDescent="0.25">
      <c r="A2" s="7" t="s">
        <v>1</v>
      </c>
      <c r="B2" s="7"/>
      <c r="C2" s="100"/>
      <c r="D2" s="8"/>
      <c r="E2" s="8"/>
      <c r="F2" s="8"/>
    </row>
    <row r="3" spans="1:30" x14ac:dyDescent="0.25">
      <c r="A3" s="7" t="s">
        <v>2</v>
      </c>
      <c r="B3" s="7"/>
      <c r="C3" s="100"/>
      <c r="D3" s="8"/>
      <c r="E3" s="8"/>
      <c r="F3" s="8"/>
    </row>
    <row r="4" spans="1:30" x14ac:dyDescent="0.25">
      <c r="A4" s="7" t="s">
        <v>3</v>
      </c>
      <c r="B4" s="7"/>
      <c r="C4" s="100"/>
      <c r="D4" s="8"/>
      <c r="E4" s="8"/>
      <c r="F4" s="8"/>
    </row>
    <row r="5" spans="1:30" x14ac:dyDescent="0.25">
      <c r="A5" s="8"/>
      <c r="B5" s="8"/>
      <c r="C5" s="101"/>
      <c r="D5" s="8"/>
      <c r="E5" s="8"/>
      <c r="F5" s="8"/>
    </row>
    <row r="6" spans="1:30" x14ac:dyDescent="0.25">
      <c r="A6" s="212" t="s">
        <v>147</v>
      </c>
      <c r="B6" s="212"/>
      <c r="C6" s="212"/>
      <c r="D6" s="212"/>
      <c r="E6" s="212"/>
      <c r="F6" s="212"/>
    </row>
    <row r="7" spans="1:30" x14ac:dyDescent="0.25">
      <c r="A7" s="212" t="s">
        <v>146</v>
      </c>
      <c r="B7" s="212"/>
      <c r="C7" s="212"/>
      <c r="D7" s="212"/>
      <c r="E7" s="212"/>
      <c r="F7" s="212"/>
    </row>
    <row r="8" spans="1:30" x14ac:dyDescent="0.25">
      <c r="A8" s="212" t="s">
        <v>148</v>
      </c>
      <c r="B8" s="212"/>
      <c r="C8" s="212"/>
      <c r="D8" s="212"/>
      <c r="E8" s="212"/>
      <c r="F8" s="212"/>
    </row>
    <row r="9" spans="1:30" x14ac:dyDescent="0.25">
      <c r="A9" s="8"/>
      <c r="B9" s="8"/>
      <c r="C9" s="101"/>
      <c r="D9" s="8"/>
      <c r="E9" s="8"/>
      <c r="F9" s="8"/>
    </row>
    <row r="10" spans="1:30" ht="71.25" customHeight="1" x14ac:dyDescent="0.25">
      <c r="A10" s="289" t="s">
        <v>149</v>
      </c>
      <c r="B10" s="289"/>
      <c r="C10" s="289"/>
      <c r="D10" s="289"/>
      <c r="E10" s="289"/>
      <c r="F10" s="289"/>
      <c r="G10" s="2"/>
      <c r="H10" s="2"/>
      <c r="I10" s="2"/>
      <c r="J10" s="2"/>
      <c r="K10" s="2"/>
      <c r="L10" s="2"/>
      <c r="M10" s="2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x14ac:dyDescent="0.25">
      <c r="A11" s="212"/>
      <c r="B11" s="212"/>
      <c r="C11" s="212"/>
      <c r="D11" s="212"/>
      <c r="E11" s="212"/>
      <c r="F11" s="212"/>
      <c r="G11" s="2"/>
      <c r="H11" s="2"/>
    </row>
    <row r="12" spans="1:30" x14ac:dyDescent="0.25">
      <c r="A12" s="8"/>
      <c r="B12" s="8"/>
      <c r="C12" s="101"/>
      <c r="D12" s="8"/>
      <c r="E12" s="8"/>
      <c r="F12" s="8"/>
    </row>
    <row r="13" spans="1:30" ht="18.75" x14ac:dyDescent="0.3">
      <c r="A13" s="290" t="s">
        <v>83</v>
      </c>
      <c r="B13" s="291"/>
      <c r="C13" s="291"/>
      <c r="D13" s="291"/>
      <c r="E13" s="291"/>
      <c r="F13" s="291"/>
      <c r="G13" s="4"/>
      <c r="H13" s="4"/>
    </row>
    <row r="14" spans="1:30" ht="18.75" x14ac:dyDescent="0.3">
      <c r="A14" s="38"/>
      <c r="B14" s="39"/>
      <c r="C14" s="94"/>
      <c r="D14" s="39"/>
      <c r="E14" s="39"/>
      <c r="F14" s="39"/>
      <c r="G14" s="4"/>
      <c r="H14" s="4"/>
    </row>
    <row r="15" spans="1:30" x14ac:dyDescent="0.25">
      <c r="A15" s="8"/>
      <c r="B15" s="8"/>
      <c r="C15" s="101"/>
      <c r="D15" s="8"/>
      <c r="E15" s="8"/>
      <c r="F15" s="8"/>
    </row>
    <row r="16" spans="1:30" x14ac:dyDescent="0.25">
      <c r="A16" s="272" t="s">
        <v>4</v>
      </c>
      <c r="B16" s="272"/>
      <c r="C16" s="272"/>
      <c r="D16" s="272"/>
      <c r="E16" s="272"/>
      <c r="F16" s="272"/>
      <c r="G16" s="5"/>
    </row>
    <row r="17" spans="1:8" ht="12.75" customHeight="1" x14ac:dyDescent="0.25">
      <c r="A17" s="33"/>
      <c r="B17" s="33"/>
      <c r="C17" s="112"/>
      <c r="D17" s="33"/>
      <c r="E17" s="33"/>
      <c r="F17" s="33"/>
    </row>
    <row r="18" spans="1:8" x14ac:dyDescent="0.25">
      <c r="A18" s="301" t="s">
        <v>84</v>
      </c>
      <c r="B18" s="301"/>
      <c r="C18" s="301"/>
      <c r="D18" s="301"/>
      <c r="E18" s="301"/>
      <c r="F18" s="301"/>
      <c r="G18" s="6"/>
      <c r="H18" s="6"/>
    </row>
    <row r="19" spans="1:8" x14ac:dyDescent="0.25">
      <c r="A19" s="9" t="s">
        <v>26</v>
      </c>
      <c r="B19" s="9"/>
      <c r="C19" s="130"/>
      <c r="D19" s="9"/>
      <c r="E19" s="9"/>
      <c r="F19" s="10"/>
      <c r="G19" s="6"/>
      <c r="H19" s="6"/>
    </row>
    <row r="20" spans="1:8" x14ac:dyDescent="0.25">
      <c r="A20" s="9" t="s">
        <v>22</v>
      </c>
      <c r="B20" s="32"/>
      <c r="C20" s="131"/>
      <c r="D20" s="9"/>
      <c r="E20" s="9"/>
      <c r="F20" s="10"/>
      <c r="G20" s="6"/>
      <c r="H20" s="6"/>
    </row>
    <row r="21" spans="1:8" x14ac:dyDescent="0.25">
      <c r="A21" s="9"/>
      <c r="B21" s="9" t="s">
        <v>40</v>
      </c>
      <c r="C21" s="130"/>
      <c r="D21" s="9"/>
      <c r="E21" s="9"/>
      <c r="F21" s="10"/>
      <c r="G21" s="6"/>
      <c r="H21" s="6"/>
    </row>
    <row r="22" spans="1:8" x14ac:dyDescent="0.25">
      <c r="A22" s="9"/>
      <c r="B22" s="9" t="s">
        <v>85</v>
      </c>
      <c r="C22" s="130"/>
      <c r="D22" s="9"/>
      <c r="E22" s="9"/>
      <c r="F22" s="10"/>
      <c r="G22" s="6"/>
      <c r="H22" s="6"/>
    </row>
    <row r="23" spans="1:8" x14ac:dyDescent="0.25">
      <c r="A23" s="9"/>
      <c r="B23" s="9" t="s">
        <v>86</v>
      </c>
      <c r="C23" s="130"/>
      <c r="D23" s="9"/>
      <c r="E23" s="9"/>
      <c r="F23" s="10"/>
      <c r="G23" s="6"/>
      <c r="H23" s="6"/>
    </row>
    <row r="24" spans="1:8" x14ac:dyDescent="0.25">
      <c r="A24" s="9"/>
      <c r="B24" s="27" t="s">
        <v>87</v>
      </c>
      <c r="C24" s="102"/>
      <c r="D24" s="9"/>
      <c r="E24" s="9"/>
      <c r="F24" s="10"/>
      <c r="G24" s="6"/>
      <c r="H24" s="6"/>
    </row>
    <row r="25" spans="1:8" x14ac:dyDescent="0.25">
      <c r="A25" s="9"/>
      <c r="B25" s="27" t="s">
        <v>88</v>
      </c>
      <c r="C25" s="102"/>
      <c r="D25" s="9"/>
      <c r="E25" s="9"/>
      <c r="F25" s="10"/>
      <c r="G25" s="6"/>
      <c r="H25" s="6"/>
    </row>
    <row r="26" spans="1:8" x14ac:dyDescent="0.25">
      <c r="A26" s="9"/>
      <c r="B26" s="27" t="s">
        <v>89</v>
      </c>
      <c r="C26" s="102"/>
      <c r="D26" s="9"/>
      <c r="E26" s="9"/>
      <c r="F26" s="10"/>
      <c r="G26" s="6"/>
      <c r="H26" s="6"/>
    </row>
    <row r="27" spans="1:8" x14ac:dyDescent="0.25">
      <c r="A27" s="11"/>
      <c r="B27" s="11" t="s">
        <v>90</v>
      </c>
      <c r="C27" s="102"/>
      <c r="D27" s="11"/>
      <c r="E27" s="11"/>
      <c r="F27" s="11"/>
      <c r="G27" s="3"/>
      <c r="H27" s="3"/>
    </row>
    <row r="28" spans="1:8" x14ac:dyDescent="0.25">
      <c r="A28" s="21"/>
      <c r="B28" s="21" t="s">
        <v>91</v>
      </c>
      <c r="C28" s="102"/>
      <c r="D28" s="21"/>
      <c r="E28" s="21"/>
      <c r="F28" s="21"/>
      <c r="G28" s="3"/>
      <c r="H28" s="3"/>
    </row>
    <row r="29" spans="1:8" x14ac:dyDescent="0.25">
      <c r="A29" s="27"/>
      <c r="B29" s="27" t="s">
        <v>92</v>
      </c>
      <c r="C29" s="102"/>
      <c r="D29" s="27"/>
      <c r="E29" s="27"/>
      <c r="F29" s="27"/>
      <c r="G29" s="3"/>
      <c r="H29" s="3"/>
    </row>
    <row r="30" spans="1:8" x14ac:dyDescent="0.25">
      <c r="A30" s="27"/>
      <c r="B30" s="27" t="s">
        <v>93</v>
      </c>
      <c r="C30" s="102"/>
      <c r="D30" s="27"/>
      <c r="E30" s="27"/>
      <c r="F30" s="27"/>
      <c r="G30" s="3"/>
      <c r="H30" s="3"/>
    </row>
    <row r="31" spans="1:8" x14ac:dyDescent="0.25">
      <c r="A31" s="46"/>
      <c r="B31" s="46" t="s">
        <v>109</v>
      </c>
      <c r="C31" s="102"/>
      <c r="D31" s="46"/>
      <c r="E31" s="46"/>
      <c r="F31" s="46"/>
      <c r="G31" s="3"/>
      <c r="H31" s="3"/>
    </row>
    <row r="32" spans="1:8" x14ac:dyDescent="0.25">
      <c r="A32" s="272" t="s">
        <v>5</v>
      </c>
      <c r="B32" s="272"/>
      <c r="C32" s="272"/>
      <c r="D32" s="272"/>
      <c r="E32" s="272"/>
      <c r="F32" s="272"/>
      <c r="G32" s="5"/>
    </row>
    <row r="33" spans="1:8" ht="12" customHeight="1" x14ac:dyDescent="0.25">
      <c r="A33" s="33"/>
      <c r="B33" s="33"/>
      <c r="C33" s="112"/>
      <c r="D33" s="33"/>
      <c r="E33" s="33"/>
      <c r="F33" s="33"/>
    </row>
    <row r="34" spans="1:8" ht="25.5" customHeight="1" x14ac:dyDescent="0.25">
      <c r="A34" s="289" t="s">
        <v>94</v>
      </c>
      <c r="B34" s="289"/>
      <c r="C34" s="289"/>
      <c r="D34" s="289"/>
      <c r="E34" s="289"/>
      <c r="F34" s="289"/>
      <c r="G34" s="2"/>
      <c r="H34" s="2"/>
    </row>
    <row r="35" spans="1:8" x14ac:dyDescent="0.25">
      <c r="A35" s="11"/>
      <c r="B35" s="11"/>
      <c r="C35" s="102"/>
      <c r="D35" s="11"/>
      <c r="E35" s="11"/>
      <c r="F35" s="11"/>
      <c r="G35" s="3"/>
      <c r="H35" s="3"/>
    </row>
    <row r="36" spans="1:8" x14ac:dyDescent="0.25">
      <c r="A36" s="22"/>
      <c r="B36" s="22"/>
      <c r="C36" s="102"/>
      <c r="D36" s="22"/>
      <c r="E36" s="22"/>
      <c r="F36" s="22"/>
      <c r="G36" s="3"/>
      <c r="H36" s="3"/>
    </row>
    <row r="37" spans="1:8" x14ac:dyDescent="0.25">
      <c r="A37" s="8"/>
      <c r="B37" s="8"/>
      <c r="C37" s="101"/>
      <c r="D37" s="8"/>
      <c r="E37" s="8"/>
      <c r="F37" s="8"/>
    </row>
    <row r="38" spans="1:8" x14ac:dyDescent="0.25">
      <c r="A38" s="26" t="s">
        <v>14</v>
      </c>
      <c r="B38" s="26" t="s">
        <v>6</v>
      </c>
      <c r="C38" s="109"/>
      <c r="D38" s="47" t="s">
        <v>70</v>
      </c>
      <c r="E38" s="8"/>
      <c r="F38" s="8"/>
    </row>
    <row r="39" spans="1:8" x14ac:dyDescent="0.25">
      <c r="A39" s="13" t="s">
        <v>7</v>
      </c>
      <c r="B39" s="13" t="s">
        <v>9</v>
      </c>
      <c r="C39" s="104"/>
      <c r="D39" s="90">
        <f>SUM(F65,F72,F74,F77,F78,F79,F101,F108,F140,F188,F199,F212)</f>
        <v>3302990.55</v>
      </c>
      <c r="E39" s="8"/>
      <c r="F39" s="8"/>
    </row>
    <row r="40" spans="1:8" x14ac:dyDescent="0.25">
      <c r="A40" s="13" t="s">
        <v>8</v>
      </c>
      <c r="B40" s="13" t="s">
        <v>61</v>
      </c>
      <c r="C40" s="104"/>
      <c r="D40" s="90">
        <f>SUM(F67,F162,F176)</f>
        <v>355000</v>
      </c>
      <c r="E40" s="8"/>
      <c r="F40" s="8"/>
    </row>
    <row r="41" spans="1:8" x14ac:dyDescent="0.25">
      <c r="A41" s="13" t="s">
        <v>10</v>
      </c>
      <c r="B41" s="13" t="s">
        <v>30</v>
      </c>
      <c r="C41" s="104"/>
      <c r="D41" s="90">
        <f>SUM(F64)</f>
        <v>10000</v>
      </c>
      <c r="E41" s="8"/>
      <c r="F41" s="8"/>
    </row>
    <row r="42" spans="1:8" x14ac:dyDescent="0.25">
      <c r="A42" s="13" t="s">
        <v>11</v>
      </c>
      <c r="B42" s="13" t="s">
        <v>32</v>
      </c>
      <c r="C42" s="104"/>
      <c r="D42" s="90">
        <f>SUM(F73,F75)</f>
        <v>562386.96</v>
      </c>
      <c r="E42" s="8"/>
      <c r="F42" s="8"/>
    </row>
    <row r="43" spans="1:8" x14ac:dyDescent="0.25">
      <c r="A43" s="13" t="s">
        <v>24</v>
      </c>
      <c r="B43" s="13" t="s">
        <v>20</v>
      </c>
      <c r="C43" s="104"/>
      <c r="D43" s="90">
        <f>SUM(F60,F66,F70,F87,F90,F91,F92,F151,F154,F164,F120,F124)</f>
        <v>1400000</v>
      </c>
      <c r="E43" s="8"/>
      <c r="F43" s="8"/>
    </row>
    <row r="44" spans="1:8" x14ac:dyDescent="0.25">
      <c r="A44" s="153" t="s">
        <v>27</v>
      </c>
      <c r="B44" s="14" t="s">
        <v>31</v>
      </c>
      <c r="C44" s="105"/>
      <c r="D44" s="91">
        <f>SUM(F62)</f>
        <v>50000</v>
      </c>
      <c r="E44" s="8"/>
      <c r="F44" s="8"/>
    </row>
    <row r="45" spans="1:8" s="99" customFormat="1" x14ac:dyDescent="0.25">
      <c r="A45" s="153" t="s">
        <v>35</v>
      </c>
      <c r="B45" s="105" t="s">
        <v>143</v>
      </c>
      <c r="C45" s="105"/>
      <c r="D45" s="91">
        <f>SUM(F202)</f>
        <v>680000</v>
      </c>
      <c r="E45" s="101"/>
      <c r="F45" s="101"/>
    </row>
    <row r="46" spans="1:8" x14ac:dyDescent="0.25">
      <c r="A46" s="153" t="s">
        <v>36</v>
      </c>
      <c r="B46" s="14" t="s">
        <v>23</v>
      </c>
      <c r="C46" s="105"/>
      <c r="D46" s="91">
        <f>SUM(F63)</f>
        <v>490000</v>
      </c>
      <c r="E46" s="8"/>
      <c r="F46" s="8"/>
    </row>
    <row r="47" spans="1:8" x14ac:dyDescent="0.25">
      <c r="A47" s="153" t="s">
        <v>37</v>
      </c>
      <c r="B47" s="14" t="s">
        <v>62</v>
      </c>
      <c r="C47" s="105"/>
      <c r="D47" s="91">
        <f>SUM(F61,F68,F110,F130)</f>
        <v>544808.77</v>
      </c>
      <c r="E47" s="8"/>
      <c r="F47" s="8"/>
    </row>
    <row r="48" spans="1:8" s="99" customFormat="1" x14ac:dyDescent="0.25">
      <c r="A48" s="153" t="s">
        <v>142</v>
      </c>
      <c r="B48" s="105" t="s">
        <v>74</v>
      </c>
      <c r="C48" s="105"/>
      <c r="D48" s="91">
        <f>SUM(F69,F111,F131,F203)</f>
        <v>1873963</v>
      </c>
      <c r="E48" s="101"/>
      <c r="F48" s="101"/>
    </row>
    <row r="49" spans="1:9" x14ac:dyDescent="0.25">
      <c r="A49" s="13"/>
      <c r="B49" s="17" t="s">
        <v>12</v>
      </c>
      <c r="C49" s="106"/>
      <c r="D49" s="18">
        <f>SUM(D80,C93,C112,C132,D143,D155,D168,D180,D191,D204,D215)</f>
        <v>9269149.2800000012</v>
      </c>
      <c r="E49" s="8"/>
      <c r="F49" s="8"/>
    </row>
    <row r="50" spans="1:9" x14ac:dyDescent="0.25">
      <c r="A50" s="23"/>
      <c r="B50" s="24"/>
      <c r="C50" s="108"/>
      <c r="D50" s="25"/>
      <c r="E50" s="8"/>
      <c r="F50" s="8"/>
    </row>
    <row r="51" spans="1:9" x14ac:dyDescent="0.25">
      <c r="A51" s="23"/>
      <c r="B51" s="24"/>
      <c r="C51" s="108"/>
      <c r="D51" s="25"/>
      <c r="E51" s="8"/>
      <c r="F51" s="8"/>
    </row>
    <row r="52" spans="1:9" x14ac:dyDescent="0.25">
      <c r="A52" s="23"/>
      <c r="B52" s="24"/>
      <c r="C52" s="108"/>
      <c r="D52" s="25"/>
      <c r="E52" s="8"/>
      <c r="F52" s="8"/>
    </row>
    <row r="53" spans="1:9" x14ac:dyDescent="0.25">
      <c r="A53" s="272" t="s">
        <v>13</v>
      </c>
      <c r="B53" s="272"/>
      <c r="C53" s="272"/>
      <c r="D53" s="272"/>
      <c r="E53" s="272"/>
      <c r="F53" s="272"/>
      <c r="G53" s="5"/>
    </row>
    <row r="54" spans="1:9" x14ac:dyDescent="0.25">
      <c r="A54" s="8"/>
      <c r="B54" s="8"/>
      <c r="C54" s="101"/>
      <c r="D54" s="8"/>
      <c r="E54" s="8"/>
      <c r="F54" s="8"/>
    </row>
    <row r="55" spans="1:9" x14ac:dyDescent="0.25">
      <c r="A55" s="12" t="s">
        <v>15</v>
      </c>
      <c r="B55" s="12"/>
      <c r="C55" s="103"/>
      <c r="D55" s="12"/>
      <c r="E55" s="12"/>
      <c r="F55" s="12"/>
      <c r="G55" s="2"/>
      <c r="H55" s="2"/>
      <c r="I55" s="2"/>
    </row>
    <row r="56" spans="1:9" x14ac:dyDescent="0.25">
      <c r="A56" s="12"/>
      <c r="B56" s="12"/>
      <c r="C56" s="103"/>
      <c r="D56" s="12"/>
      <c r="E56" s="12"/>
      <c r="F56" s="12"/>
      <c r="G56" s="2"/>
      <c r="H56" s="2"/>
      <c r="I56" s="2"/>
    </row>
    <row r="57" spans="1:9" x14ac:dyDescent="0.25">
      <c r="A57" s="271" t="s">
        <v>16</v>
      </c>
      <c r="B57" s="271"/>
      <c r="C57" s="197" t="s">
        <v>105</v>
      </c>
      <c r="D57" s="271" t="s">
        <v>17</v>
      </c>
      <c r="E57" s="270" t="s">
        <v>18</v>
      </c>
      <c r="F57" s="270"/>
      <c r="G57" s="2"/>
      <c r="H57" s="2"/>
    </row>
    <row r="58" spans="1:9" x14ac:dyDescent="0.25">
      <c r="A58" s="271"/>
      <c r="B58" s="271"/>
      <c r="C58" s="198"/>
      <c r="D58" s="271"/>
      <c r="E58" s="15" t="s">
        <v>19</v>
      </c>
      <c r="F58" s="15" t="s">
        <v>17</v>
      </c>
      <c r="G58" s="2"/>
      <c r="H58" s="2"/>
    </row>
    <row r="59" spans="1:9" ht="30" customHeight="1" x14ac:dyDescent="0.25">
      <c r="A59" s="287" t="s">
        <v>41</v>
      </c>
      <c r="B59" s="288"/>
      <c r="C59" s="134"/>
      <c r="D59" s="34"/>
      <c r="E59" s="34"/>
      <c r="F59" s="35"/>
    </row>
    <row r="60" spans="1:9" ht="50.25" customHeight="1" x14ac:dyDescent="0.25">
      <c r="A60" s="213" t="s">
        <v>7</v>
      </c>
      <c r="B60" s="216" t="s">
        <v>38</v>
      </c>
      <c r="C60" s="199" t="s">
        <v>106</v>
      </c>
      <c r="D60" s="218">
        <f>SUM(F60:F63)</f>
        <v>1000000</v>
      </c>
      <c r="E60" s="28" t="s">
        <v>20</v>
      </c>
      <c r="F60" s="29">
        <v>70000</v>
      </c>
    </row>
    <row r="61" spans="1:9" s="99" customFormat="1" ht="50.25" customHeight="1" x14ac:dyDescent="0.25">
      <c r="A61" s="214"/>
      <c r="B61" s="217"/>
      <c r="C61" s="200"/>
      <c r="D61" s="219"/>
      <c r="E61" s="110" t="s">
        <v>144</v>
      </c>
      <c r="F61" s="29">
        <v>390000</v>
      </c>
    </row>
    <row r="62" spans="1:9" ht="36" customHeight="1" x14ac:dyDescent="0.25">
      <c r="A62" s="214"/>
      <c r="B62" s="217"/>
      <c r="C62" s="201"/>
      <c r="D62" s="219"/>
      <c r="E62" s="28" t="s">
        <v>31</v>
      </c>
      <c r="F62" s="29">
        <v>50000</v>
      </c>
      <c r="G62" s="41"/>
    </row>
    <row r="63" spans="1:9" ht="47.25" customHeight="1" x14ac:dyDescent="0.25">
      <c r="A63" s="215"/>
      <c r="B63" s="217"/>
      <c r="C63" s="202"/>
      <c r="D63" s="219"/>
      <c r="E63" s="28" t="s">
        <v>23</v>
      </c>
      <c r="F63" s="29">
        <v>490000</v>
      </c>
    </row>
    <row r="64" spans="1:9" ht="24" x14ac:dyDescent="0.25">
      <c r="A64" s="221" t="s">
        <v>8</v>
      </c>
      <c r="B64" s="188" t="s">
        <v>42</v>
      </c>
      <c r="C64" s="168" t="s">
        <v>110</v>
      </c>
      <c r="D64" s="166">
        <f>SUM(F64:F69)</f>
        <v>1026300</v>
      </c>
      <c r="E64" s="60" t="s">
        <v>68</v>
      </c>
      <c r="F64" s="61">
        <v>10000</v>
      </c>
    </row>
    <row r="65" spans="1:9" ht="24" x14ac:dyDescent="0.25">
      <c r="A65" s="222"/>
      <c r="B65" s="189"/>
      <c r="C65" s="174"/>
      <c r="D65" s="220"/>
      <c r="E65" s="62" t="s">
        <v>9</v>
      </c>
      <c r="F65" s="120">
        <v>142491.23000000001</v>
      </c>
    </row>
    <row r="66" spans="1:9" ht="38.25" customHeight="1" x14ac:dyDescent="0.25">
      <c r="A66" s="222"/>
      <c r="B66" s="189"/>
      <c r="C66" s="174"/>
      <c r="D66" s="220"/>
      <c r="E66" s="63" t="s">
        <v>20</v>
      </c>
      <c r="F66" s="61">
        <v>200000</v>
      </c>
    </row>
    <row r="67" spans="1:9" s="99" customFormat="1" ht="27.75" customHeight="1" x14ac:dyDescent="0.25">
      <c r="A67" s="222"/>
      <c r="B67" s="189"/>
      <c r="C67" s="174"/>
      <c r="D67" s="220"/>
      <c r="E67" s="121" t="s">
        <v>61</v>
      </c>
      <c r="F67" s="120">
        <v>85000</v>
      </c>
    </row>
    <row r="68" spans="1:9" s="99" customFormat="1" ht="38.25" customHeight="1" x14ac:dyDescent="0.25">
      <c r="A68" s="222"/>
      <c r="B68" s="189"/>
      <c r="C68" s="174"/>
      <c r="D68" s="220"/>
      <c r="E68" s="121" t="s">
        <v>144</v>
      </c>
      <c r="F68" s="120">
        <v>138808.76999999999</v>
      </c>
    </row>
    <row r="69" spans="1:9" s="99" customFormat="1" ht="27.75" customHeight="1" x14ac:dyDescent="0.25">
      <c r="A69" s="222"/>
      <c r="B69" s="189"/>
      <c r="C69" s="174"/>
      <c r="D69" s="220"/>
      <c r="E69" s="121" t="s">
        <v>74</v>
      </c>
      <c r="F69" s="120">
        <v>450000</v>
      </c>
    </row>
    <row r="70" spans="1:9" ht="102" x14ac:dyDescent="0.25">
      <c r="A70" s="64" t="s">
        <v>10</v>
      </c>
      <c r="B70" s="31" t="s">
        <v>44</v>
      </c>
      <c r="C70" s="128" t="s">
        <v>108</v>
      </c>
      <c r="D70" s="122">
        <f>SUM(F70)</f>
        <v>30000</v>
      </c>
      <c r="E70" s="113" t="s">
        <v>20</v>
      </c>
      <c r="F70" s="37">
        <v>30000</v>
      </c>
    </row>
    <row r="71" spans="1:9" x14ac:dyDescent="0.25">
      <c r="A71" s="82" t="s">
        <v>11</v>
      </c>
      <c r="B71" s="83" t="s">
        <v>45</v>
      </c>
      <c r="C71" s="146" t="s">
        <v>111</v>
      </c>
      <c r="D71" s="122">
        <f>SUM(D72,D74)</f>
        <v>749849.28</v>
      </c>
      <c r="E71" s="88"/>
      <c r="F71" s="48"/>
    </row>
    <row r="72" spans="1:9" ht="24" x14ac:dyDescent="0.25">
      <c r="A72" s="170" t="s">
        <v>43</v>
      </c>
      <c r="B72" s="259" t="s">
        <v>52</v>
      </c>
      <c r="C72" s="203" t="s">
        <v>140</v>
      </c>
      <c r="D72" s="238">
        <f>SUM(F72:F73)</f>
        <v>349849.28</v>
      </c>
      <c r="E72" s="89" t="s">
        <v>9</v>
      </c>
      <c r="F72" s="45">
        <v>87462.32</v>
      </c>
      <c r="G72" s="42"/>
      <c r="H72" s="43"/>
      <c r="I72" s="43"/>
    </row>
    <row r="73" spans="1:9" ht="60" x14ac:dyDescent="0.25">
      <c r="A73" s="171"/>
      <c r="B73" s="260"/>
      <c r="C73" s="204"/>
      <c r="D73" s="239"/>
      <c r="E73" s="89" t="s">
        <v>107</v>
      </c>
      <c r="F73" s="45">
        <v>262386.96000000002</v>
      </c>
      <c r="G73" s="42"/>
      <c r="H73" s="256"/>
      <c r="I73" s="43"/>
    </row>
    <row r="74" spans="1:9" ht="24" x14ac:dyDescent="0.25">
      <c r="A74" s="170" t="s">
        <v>63</v>
      </c>
      <c r="B74" s="259" t="s">
        <v>53</v>
      </c>
      <c r="C74" s="203" t="s">
        <v>140</v>
      </c>
      <c r="D74" s="238">
        <f>SUM(F74:F75)</f>
        <v>400000</v>
      </c>
      <c r="E74" s="89" t="s">
        <v>9</v>
      </c>
      <c r="F74" s="45">
        <v>100000</v>
      </c>
      <c r="G74" s="43"/>
      <c r="H74" s="256"/>
      <c r="I74" s="43"/>
    </row>
    <row r="75" spans="1:9" ht="60" x14ac:dyDescent="0.25">
      <c r="A75" s="171"/>
      <c r="B75" s="260"/>
      <c r="C75" s="204"/>
      <c r="D75" s="239"/>
      <c r="E75" s="89" t="s">
        <v>107</v>
      </c>
      <c r="F75" s="45">
        <v>300000</v>
      </c>
      <c r="G75" s="42"/>
      <c r="H75" s="43"/>
      <c r="I75" s="43"/>
    </row>
    <row r="76" spans="1:9" ht="36" customHeight="1" x14ac:dyDescent="0.25">
      <c r="A76" s="158" t="s">
        <v>24</v>
      </c>
      <c r="B76" s="44" t="s">
        <v>29</v>
      </c>
      <c r="C76" s="115"/>
      <c r="D76" s="129">
        <f>SUM(D77:D79)</f>
        <v>118000</v>
      </c>
      <c r="E76" s="56"/>
      <c r="F76" s="57"/>
    </row>
    <row r="77" spans="1:9" ht="36" customHeight="1" x14ac:dyDescent="0.25">
      <c r="A77" s="159" t="s">
        <v>80</v>
      </c>
      <c r="B77" s="59" t="s">
        <v>71</v>
      </c>
      <c r="C77" s="152" t="s">
        <v>140</v>
      </c>
      <c r="D77" s="141">
        <f>SUM(F77)</f>
        <v>25000</v>
      </c>
      <c r="E77" s="36" t="s">
        <v>9</v>
      </c>
      <c r="F77" s="37">
        <v>25000</v>
      </c>
    </row>
    <row r="78" spans="1:9" ht="36" customHeight="1" x14ac:dyDescent="0.25">
      <c r="A78" s="159" t="s">
        <v>81</v>
      </c>
      <c r="B78" s="59" t="s">
        <v>72</v>
      </c>
      <c r="C78" s="152" t="s">
        <v>140</v>
      </c>
      <c r="D78" s="141">
        <f>SUM(F78)</f>
        <v>73000</v>
      </c>
      <c r="E78" s="36" t="s">
        <v>9</v>
      </c>
      <c r="F78" s="37">
        <v>73000</v>
      </c>
    </row>
    <row r="79" spans="1:9" ht="36" customHeight="1" x14ac:dyDescent="0.25">
      <c r="A79" s="160" t="s">
        <v>82</v>
      </c>
      <c r="B79" s="59" t="s">
        <v>73</v>
      </c>
      <c r="C79" s="152" t="s">
        <v>140</v>
      </c>
      <c r="D79" s="141">
        <f t="shared" ref="D79" si="0">SUM(F79)</f>
        <v>20000</v>
      </c>
      <c r="E79" s="36" t="s">
        <v>9</v>
      </c>
      <c r="F79" s="37">
        <v>20000</v>
      </c>
    </row>
    <row r="80" spans="1:9" ht="15.75" x14ac:dyDescent="0.25">
      <c r="A80" s="161" t="s">
        <v>39</v>
      </c>
      <c r="B80" s="162"/>
      <c r="C80" s="138"/>
      <c r="D80" s="163">
        <f>SUM(D76,D71,D70,D64,D60)</f>
        <v>2924149.2800000003</v>
      </c>
      <c r="E80" s="164"/>
      <c r="F80" s="165"/>
    </row>
    <row r="81" spans="1:6" ht="15.75" x14ac:dyDescent="0.25">
      <c r="A81" s="49"/>
      <c r="B81" s="49"/>
      <c r="C81" s="116"/>
      <c r="D81" s="50"/>
      <c r="E81" s="50"/>
      <c r="F81" s="50"/>
    </row>
    <row r="82" spans="1:6" s="99" customFormat="1" ht="15.75" x14ac:dyDescent="0.25">
      <c r="A82" s="117"/>
      <c r="B82" s="117"/>
      <c r="C82" s="117"/>
      <c r="D82" s="118"/>
      <c r="E82" s="118"/>
      <c r="F82" s="118"/>
    </row>
    <row r="83" spans="1:6" s="99" customFormat="1" ht="15.75" x14ac:dyDescent="0.25">
      <c r="A83" s="117"/>
      <c r="B83" s="117"/>
      <c r="C83" s="117"/>
      <c r="D83" s="118"/>
      <c r="E83" s="118"/>
      <c r="F83" s="118"/>
    </row>
    <row r="84" spans="1:6" s="99" customFormat="1" x14ac:dyDescent="0.25">
      <c r="A84" s="176" t="s">
        <v>16</v>
      </c>
      <c r="B84" s="177"/>
      <c r="C84" s="197" t="s">
        <v>105</v>
      </c>
      <c r="D84" s="180" t="s">
        <v>17</v>
      </c>
      <c r="E84" s="181" t="s">
        <v>18</v>
      </c>
      <c r="F84" s="181"/>
    </row>
    <row r="85" spans="1:6" s="99" customFormat="1" x14ac:dyDescent="0.25">
      <c r="A85" s="178"/>
      <c r="B85" s="179"/>
      <c r="C85" s="198"/>
      <c r="D85" s="180"/>
      <c r="E85" s="123" t="s">
        <v>19</v>
      </c>
      <c r="F85" s="123" t="s">
        <v>17</v>
      </c>
    </row>
    <row r="86" spans="1:6" s="99" customFormat="1" ht="31.5" customHeight="1" x14ac:dyDescent="0.25">
      <c r="A86" s="254" t="s">
        <v>104</v>
      </c>
      <c r="B86" s="255"/>
      <c r="C86" s="139"/>
      <c r="D86" s="136"/>
      <c r="E86" s="136"/>
      <c r="F86" s="137"/>
    </row>
    <row r="87" spans="1:6" s="99" customFormat="1" ht="15" customHeight="1" x14ac:dyDescent="0.25">
      <c r="A87" s="240" t="s">
        <v>7</v>
      </c>
      <c r="B87" s="188" t="s">
        <v>114</v>
      </c>
      <c r="C87" s="168" t="s">
        <v>133</v>
      </c>
      <c r="D87" s="166">
        <f>SUM(F87)</f>
        <v>40850</v>
      </c>
      <c r="E87" s="206" t="s">
        <v>66</v>
      </c>
      <c r="F87" s="209">
        <v>40850</v>
      </c>
    </row>
    <row r="88" spans="1:6" s="99" customFormat="1" x14ac:dyDescent="0.25">
      <c r="A88" s="240"/>
      <c r="B88" s="189"/>
      <c r="C88" s="205"/>
      <c r="D88" s="220"/>
      <c r="E88" s="207"/>
      <c r="F88" s="210"/>
    </row>
    <row r="89" spans="1:6" s="99" customFormat="1" x14ac:dyDescent="0.25">
      <c r="A89" s="240"/>
      <c r="B89" s="195"/>
      <c r="C89" s="169"/>
      <c r="D89" s="167"/>
      <c r="E89" s="208"/>
      <c r="F89" s="211"/>
    </row>
    <row r="90" spans="1:6" s="99" customFormat="1" ht="36" x14ac:dyDescent="0.25">
      <c r="A90" s="148" t="s">
        <v>8</v>
      </c>
      <c r="B90" s="111" t="s">
        <v>115</v>
      </c>
      <c r="C90" s="149" t="s">
        <v>132</v>
      </c>
      <c r="D90" s="122">
        <f>SUM(F90)</f>
        <v>16000</v>
      </c>
      <c r="E90" s="113" t="s">
        <v>66</v>
      </c>
      <c r="F90" s="114">
        <v>16000</v>
      </c>
    </row>
    <row r="91" spans="1:6" s="99" customFormat="1" ht="36" x14ac:dyDescent="0.25">
      <c r="A91" s="156" t="s">
        <v>10</v>
      </c>
      <c r="B91" s="147" t="s">
        <v>116</v>
      </c>
      <c r="C91" s="150" t="s">
        <v>134</v>
      </c>
      <c r="D91" s="122">
        <f>SUM(F91)</f>
        <v>7000</v>
      </c>
      <c r="E91" s="113" t="s">
        <v>66</v>
      </c>
      <c r="F91" s="114">
        <v>7000</v>
      </c>
    </row>
    <row r="92" spans="1:6" s="99" customFormat="1" ht="36" x14ac:dyDescent="0.25">
      <c r="A92" s="157" t="s">
        <v>11</v>
      </c>
      <c r="B92" s="147" t="s">
        <v>117</v>
      </c>
      <c r="C92" s="151" t="s">
        <v>135</v>
      </c>
      <c r="D92" s="122">
        <f>SUM(F92)</f>
        <v>6000</v>
      </c>
      <c r="E92" s="113" t="s">
        <v>66</v>
      </c>
      <c r="F92" s="114">
        <v>6000</v>
      </c>
    </row>
    <row r="93" spans="1:6" s="99" customFormat="1" x14ac:dyDescent="0.25">
      <c r="A93" s="252" t="s">
        <v>39</v>
      </c>
      <c r="B93" s="253"/>
      <c r="C93" s="163">
        <f>SUM(D87,D90,D91,D92)</f>
        <v>69850</v>
      </c>
      <c r="D93" s="164"/>
      <c r="E93" s="164"/>
      <c r="F93" s="165"/>
    </row>
    <row r="94" spans="1:6" ht="15.75" x14ac:dyDescent="0.25">
      <c r="A94" s="51"/>
      <c r="B94" s="51"/>
      <c r="C94" s="117"/>
      <c r="D94" s="52"/>
      <c r="E94" s="52"/>
      <c r="F94" s="52"/>
    </row>
    <row r="95" spans="1:6" s="99" customFormat="1" ht="15.75" x14ac:dyDescent="0.25">
      <c r="A95" s="117"/>
      <c r="B95" s="117"/>
      <c r="C95" s="117"/>
      <c r="D95" s="118"/>
      <c r="E95" s="118"/>
      <c r="F95" s="118"/>
    </row>
    <row r="96" spans="1:6" ht="15.75" x14ac:dyDescent="0.25">
      <c r="A96" s="51"/>
      <c r="B96" s="51"/>
      <c r="C96" s="117"/>
      <c r="D96" s="52"/>
      <c r="E96" s="52"/>
      <c r="F96" s="52"/>
    </row>
    <row r="97" spans="1:7" x14ac:dyDescent="0.25">
      <c r="A97" s="180" t="s">
        <v>16</v>
      </c>
      <c r="B97" s="180"/>
      <c r="C97" s="197" t="s">
        <v>105</v>
      </c>
      <c r="D97" s="180" t="s">
        <v>17</v>
      </c>
      <c r="E97" s="181" t="s">
        <v>18</v>
      </c>
      <c r="F97" s="181"/>
    </row>
    <row r="98" spans="1:7" x14ac:dyDescent="0.25">
      <c r="A98" s="180"/>
      <c r="B98" s="180"/>
      <c r="C98" s="198"/>
      <c r="D98" s="180"/>
      <c r="E98" s="66" t="s">
        <v>19</v>
      </c>
      <c r="F98" s="66" t="s">
        <v>17</v>
      </c>
    </row>
    <row r="99" spans="1:7" x14ac:dyDescent="0.25">
      <c r="A99" s="182" t="s">
        <v>103</v>
      </c>
      <c r="B99" s="183"/>
      <c r="C99" s="132"/>
      <c r="D99" s="67"/>
      <c r="E99" s="67"/>
      <c r="F99" s="68"/>
    </row>
    <row r="100" spans="1:7" x14ac:dyDescent="0.25">
      <c r="A100" s="184"/>
      <c r="B100" s="185"/>
      <c r="C100" s="133"/>
      <c r="D100" s="69"/>
      <c r="E100" s="69"/>
      <c r="F100" s="70"/>
    </row>
    <row r="101" spans="1:7" ht="15" customHeight="1" x14ac:dyDescent="0.25">
      <c r="A101" s="268" t="s">
        <v>7</v>
      </c>
      <c r="B101" s="265" t="s">
        <v>75</v>
      </c>
      <c r="C101" s="168" t="s">
        <v>126</v>
      </c>
      <c r="D101" s="267">
        <v>20000</v>
      </c>
      <c r="E101" s="206" t="s">
        <v>9</v>
      </c>
      <c r="F101" s="209">
        <f>SUM(D101:D107)</f>
        <v>205000</v>
      </c>
    </row>
    <row r="102" spans="1:7" ht="27.75" customHeight="1" x14ac:dyDescent="0.25">
      <c r="A102" s="269"/>
      <c r="B102" s="266"/>
      <c r="C102" s="169"/>
      <c r="D102" s="267"/>
      <c r="E102" s="207"/>
      <c r="F102" s="210"/>
    </row>
    <row r="103" spans="1:7" ht="51" x14ac:dyDescent="0.25">
      <c r="A103" s="78" t="s">
        <v>8</v>
      </c>
      <c r="B103" s="79" t="s">
        <v>76</v>
      </c>
      <c r="C103" s="149" t="s">
        <v>126</v>
      </c>
      <c r="D103" s="65">
        <v>20000</v>
      </c>
      <c r="E103" s="207"/>
      <c r="F103" s="210"/>
    </row>
    <row r="104" spans="1:7" ht="63.75" x14ac:dyDescent="0.25">
      <c r="A104" s="78" t="s">
        <v>10</v>
      </c>
      <c r="B104" s="79" t="s">
        <v>77</v>
      </c>
      <c r="C104" s="149" t="s">
        <v>126</v>
      </c>
      <c r="D104" s="65">
        <v>55000</v>
      </c>
      <c r="E104" s="207"/>
      <c r="F104" s="210"/>
    </row>
    <row r="105" spans="1:7" ht="51" x14ac:dyDescent="0.25">
      <c r="A105" s="58" t="s">
        <v>11</v>
      </c>
      <c r="B105" s="80" t="s">
        <v>78</v>
      </c>
      <c r="C105" s="143" t="s">
        <v>126</v>
      </c>
      <c r="D105" s="65">
        <v>32500</v>
      </c>
      <c r="E105" s="207"/>
      <c r="F105" s="210"/>
      <c r="G105" s="41">
        <f>SUM(F101,F108)</f>
        <v>585000</v>
      </c>
    </row>
    <row r="106" spans="1:7" ht="63.75" x14ac:dyDescent="0.25">
      <c r="A106" s="58" t="s">
        <v>24</v>
      </c>
      <c r="B106" s="80" t="s">
        <v>112</v>
      </c>
      <c r="C106" s="150" t="s">
        <v>126</v>
      </c>
      <c r="D106" s="65">
        <v>32500</v>
      </c>
      <c r="E106" s="207"/>
      <c r="F106" s="210"/>
    </row>
    <row r="107" spans="1:7" ht="76.5" x14ac:dyDescent="0.25">
      <c r="A107" s="78" t="s">
        <v>27</v>
      </c>
      <c r="B107" s="79" t="s">
        <v>79</v>
      </c>
      <c r="C107" s="149" t="s">
        <v>126</v>
      </c>
      <c r="D107" s="65">
        <v>45000</v>
      </c>
      <c r="E107" s="208"/>
      <c r="F107" s="211"/>
    </row>
    <row r="108" spans="1:7" ht="36" customHeight="1" x14ac:dyDescent="0.25">
      <c r="A108" s="268" t="s">
        <v>35</v>
      </c>
      <c r="B108" s="265" t="s">
        <v>113</v>
      </c>
      <c r="C108" s="168" t="s">
        <v>131</v>
      </c>
      <c r="D108" s="264">
        <v>380000</v>
      </c>
      <c r="E108" s="206" t="s">
        <v>9</v>
      </c>
      <c r="F108" s="209">
        <f>SUM(D108)</f>
        <v>380000</v>
      </c>
    </row>
    <row r="109" spans="1:7" x14ac:dyDescent="0.25">
      <c r="A109" s="269"/>
      <c r="B109" s="300"/>
      <c r="C109" s="169"/>
      <c r="D109" s="264"/>
      <c r="E109" s="208"/>
      <c r="F109" s="211"/>
    </row>
    <row r="110" spans="1:7" s="99" customFormat="1" ht="35.25" customHeight="1" x14ac:dyDescent="0.25">
      <c r="A110" s="170" t="s">
        <v>36</v>
      </c>
      <c r="B110" s="172" t="s">
        <v>34</v>
      </c>
      <c r="C110" s="168" t="s">
        <v>130</v>
      </c>
      <c r="D110" s="166">
        <f>SUM(F111,F110)</f>
        <v>10000</v>
      </c>
      <c r="E110" s="121" t="s">
        <v>62</v>
      </c>
      <c r="F110" s="114">
        <v>8000</v>
      </c>
    </row>
    <row r="111" spans="1:7" ht="24" x14ac:dyDescent="0.25">
      <c r="A111" s="171"/>
      <c r="B111" s="173"/>
      <c r="C111" s="169"/>
      <c r="D111" s="167"/>
      <c r="E111" s="63" t="s">
        <v>74</v>
      </c>
      <c r="F111" s="81">
        <v>2000</v>
      </c>
    </row>
    <row r="112" spans="1:7" ht="15.75" x14ac:dyDescent="0.25">
      <c r="A112" s="298" t="s">
        <v>39</v>
      </c>
      <c r="B112" s="299"/>
      <c r="C112" s="163">
        <f>SUM(D101,D103,D104,D105,D106,D107,D108,D110)</f>
        <v>595000</v>
      </c>
      <c r="D112" s="164"/>
      <c r="E112" s="164"/>
      <c r="F112" s="165"/>
    </row>
    <row r="113" spans="1:6" ht="15.75" x14ac:dyDescent="0.25">
      <c r="A113" s="49"/>
      <c r="B113" s="49"/>
      <c r="C113" s="116"/>
      <c r="D113" s="50"/>
      <c r="E113" s="50"/>
      <c r="F113" s="50"/>
    </row>
    <row r="114" spans="1:6" ht="15.75" x14ac:dyDescent="0.25">
      <c r="A114" s="51"/>
      <c r="B114" s="51"/>
      <c r="C114" s="117"/>
      <c r="D114" s="52"/>
      <c r="E114" s="52"/>
      <c r="F114" s="52"/>
    </row>
    <row r="115" spans="1:6" ht="15.75" x14ac:dyDescent="0.25">
      <c r="A115" s="51"/>
      <c r="B115" s="51"/>
      <c r="C115" s="117"/>
      <c r="D115" s="52"/>
      <c r="E115" s="52"/>
      <c r="F115" s="52"/>
    </row>
    <row r="116" spans="1:6" x14ac:dyDescent="0.25">
      <c r="A116" s="180" t="s">
        <v>16</v>
      </c>
      <c r="B116" s="180"/>
      <c r="C116" s="197" t="s">
        <v>105</v>
      </c>
      <c r="D116" s="180" t="s">
        <v>17</v>
      </c>
      <c r="E116" s="181" t="s">
        <v>18</v>
      </c>
      <c r="F116" s="181"/>
    </row>
    <row r="117" spans="1:6" x14ac:dyDescent="0.25">
      <c r="A117" s="180"/>
      <c r="B117" s="180"/>
      <c r="C117" s="198"/>
      <c r="D117" s="180"/>
      <c r="E117" s="66" t="s">
        <v>19</v>
      </c>
      <c r="F117" s="66" t="s">
        <v>17</v>
      </c>
    </row>
    <row r="118" spans="1:6" x14ac:dyDescent="0.25">
      <c r="A118" s="182" t="s">
        <v>102</v>
      </c>
      <c r="B118" s="183"/>
      <c r="C118" s="132"/>
      <c r="D118" s="67"/>
      <c r="E118" s="67"/>
      <c r="F118" s="68"/>
    </row>
    <row r="119" spans="1:6" x14ac:dyDescent="0.25">
      <c r="A119" s="184"/>
      <c r="B119" s="185"/>
      <c r="C119" s="133"/>
      <c r="D119" s="69"/>
      <c r="E119" s="69"/>
      <c r="F119" s="70"/>
    </row>
    <row r="120" spans="1:6" x14ac:dyDescent="0.25">
      <c r="A120" s="224" t="s">
        <v>7</v>
      </c>
      <c r="B120" s="188" t="s">
        <v>56</v>
      </c>
      <c r="C120" s="168" t="s">
        <v>129</v>
      </c>
      <c r="D120" s="261">
        <f>SUM(F120)</f>
        <v>200000</v>
      </c>
      <c r="E120" s="206" t="s">
        <v>20</v>
      </c>
      <c r="F120" s="209">
        <v>200000</v>
      </c>
    </row>
    <row r="121" spans="1:6" x14ac:dyDescent="0.25">
      <c r="A121" s="225"/>
      <c r="B121" s="189"/>
      <c r="C121" s="174"/>
      <c r="D121" s="262"/>
      <c r="E121" s="207"/>
      <c r="F121" s="210"/>
    </row>
    <row r="122" spans="1:6" x14ac:dyDescent="0.25">
      <c r="A122" s="226"/>
      <c r="B122" s="195"/>
      <c r="C122" s="175"/>
      <c r="D122" s="263"/>
      <c r="E122" s="208"/>
      <c r="F122" s="211"/>
    </row>
    <row r="123" spans="1:6" ht="15" customHeight="1" x14ac:dyDescent="0.25">
      <c r="A123" s="71" t="s">
        <v>8</v>
      </c>
      <c r="B123" s="31" t="s">
        <v>57</v>
      </c>
      <c r="C123" s="128" t="s">
        <v>122</v>
      </c>
      <c r="D123" s="72">
        <f>SUM(D124:D129)</f>
        <v>585150</v>
      </c>
      <c r="E123" s="73"/>
      <c r="F123" s="74"/>
    </row>
    <row r="124" spans="1:6" ht="15" customHeight="1" x14ac:dyDescent="0.25">
      <c r="A124" s="75"/>
      <c r="B124" s="76" t="s">
        <v>47</v>
      </c>
      <c r="C124" s="143"/>
      <c r="D124" s="84">
        <v>20000</v>
      </c>
      <c r="E124" s="207" t="s">
        <v>20</v>
      </c>
      <c r="F124" s="210">
        <f>SUM(D124:D129)</f>
        <v>585150</v>
      </c>
    </row>
    <row r="125" spans="1:6" ht="15" customHeight="1" x14ac:dyDescent="0.25">
      <c r="A125" s="77"/>
      <c r="B125" s="142" t="s">
        <v>46</v>
      </c>
      <c r="C125" s="144"/>
      <c r="D125" s="84">
        <v>35000</v>
      </c>
      <c r="E125" s="207"/>
      <c r="F125" s="210"/>
    </row>
    <row r="126" spans="1:6" x14ac:dyDescent="0.25">
      <c r="A126" s="75"/>
      <c r="B126" s="30" t="s">
        <v>48</v>
      </c>
      <c r="C126" s="145"/>
      <c r="D126" s="84">
        <v>275150</v>
      </c>
      <c r="E126" s="207"/>
      <c r="F126" s="210"/>
    </row>
    <row r="127" spans="1:6" x14ac:dyDescent="0.25">
      <c r="A127" s="75"/>
      <c r="B127" s="30" t="s">
        <v>49</v>
      </c>
      <c r="C127" s="145"/>
      <c r="D127" s="84">
        <v>50000</v>
      </c>
      <c r="E127" s="207"/>
      <c r="F127" s="210"/>
    </row>
    <row r="128" spans="1:6" x14ac:dyDescent="0.25">
      <c r="A128" s="75"/>
      <c r="B128" s="30" t="s">
        <v>50</v>
      </c>
      <c r="C128" s="145"/>
      <c r="D128" s="84">
        <v>55000</v>
      </c>
      <c r="E128" s="207"/>
      <c r="F128" s="210"/>
    </row>
    <row r="129" spans="1:6" x14ac:dyDescent="0.25">
      <c r="A129" s="75"/>
      <c r="B129" s="30" t="s">
        <v>51</v>
      </c>
      <c r="C129" s="145"/>
      <c r="D129" s="154">
        <v>150000</v>
      </c>
      <c r="E129" s="208"/>
      <c r="F129" s="210"/>
    </row>
    <row r="130" spans="1:6" s="99" customFormat="1" ht="36" x14ac:dyDescent="0.25">
      <c r="A130" s="241" t="s">
        <v>10</v>
      </c>
      <c r="B130" s="243" t="s">
        <v>69</v>
      </c>
      <c r="C130" s="245" t="s">
        <v>145</v>
      </c>
      <c r="D130" s="250">
        <v>10000</v>
      </c>
      <c r="E130" s="155" t="s">
        <v>144</v>
      </c>
      <c r="F130" s="114">
        <v>8000</v>
      </c>
    </row>
    <row r="131" spans="1:6" s="99" customFormat="1" ht="24" x14ac:dyDescent="0.25">
      <c r="A131" s="242"/>
      <c r="B131" s="244"/>
      <c r="C131" s="246"/>
      <c r="D131" s="251"/>
      <c r="E131" s="62" t="s">
        <v>74</v>
      </c>
      <c r="F131" s="114">
        <v>2000</v>
      </c>
    </row>
    <row r="132" spans="1:6" ht="15.75" x14ac:dyDescent="0.25">
      <c r="A132" s="161" t="s">
        <v>39</v>
      </c>
      <c r="B132" s="162"/>
      <c r="C132" s="247">
        <f>SUM(D123,D120,D130)</f>
        <v>795150</v>
      </c>
      <c r="D132" s="248"/>
      <c r="E132" s="248"/>
      <c r="F132" s="249"/>
    </row>
    <row r="133" spans="1:6" ht="15.75" x14ac:dyDescent="0.25">
      <c r="A133" s="51"/>
      <c r="B133" s="51"/>
      <c r="C133" s="117"/>
      <c r="D133" s="52"/>
      <c r="E133" s="52"/>
      <c r="F133" s="52"/>
    </row>
    <row r="134" spans="1:6" ht="15.75" x14ac:dyDescent="0.25">
      <c r="A134" s="51"/>
      <c r="B134" s="51"/>
      <c r="C134" s="117"/>
      <c r="D134" s="52"/>
      <c r="E134" s="52"/>
      <c r="F134" s="52"/>
    </row>
    <row r="135" spans="1:6" ht="15.75" x14ac:dyDescent="0.25">
      <c r="A135" s="51"/>
      <c r="B135" s="51"/>
      <c r="C135" s="117"/>
      <c r="D135" s="52"/>
      <c r="E135" s="52"/>
      <c r="F135" s="52"/>
    </row>
    <row r="136" spans="1:6" x14ac:dyDescent="0.25">
      <c r="A136" s="176" t="s">
        <v>16</v>
      </c>
      <c r="B136" s="177"/>
      <c r="C136" s="197" t="s">
        <v>105</v>
      </c>
      <c r="D136" s="180" t="s">
        <v>17</v>
      </c>
      <c r="E136" s="181" t="s">
        <v>18</v>
      </c>
      <c r="F136" s="181"/>
    </row>
    <row r="137" spans="1:6" x14ac:dyDescent="0.25">
      <c r="A137" s="178"/>
      <c r="B137" s="179"/>
      <c r="C137" s="198"/>
      <c r="D137" s="180"/>
      <c r="E137" s="66" t="s">
        <v>19</v>
      </c>
      <c r="F137" s="66" t="s">
        <v>17</v>
      </c>
    </row>
    <row r="138" spans="1:6" x14ac:dyDescent="0.25">
      <c r="A138" s="182" t="s">
        <v>101</v>
      </c>
      <c r="B138" s="183"/>
      <c r="C138" s="132"/>
      <c r="D138" s="67"/>
      <c r="E138" s="67"/>
      <c r="F138" s="68"/>
    </row>
    <row r="139" spans="1:6" ht="16.899999999999999" customHeight="1" x14ac:dyDescent="0.25">
      <c r="A139" s="184"/>
      <c r="B139" s="185"/>
      <c r="C139" s="133"/>
      <c r="D139" s="69"/>
      <c r="E139" s="69"/>
      <c r="F139" s="70"/>
    </row>
    <row r="140" spans="1:6" ht="15" customHeight="1" x14ac:dyDescent="0.25">
      <c r="A140" s="224" t="s">
        <v>7</v>
      </c>
      <c r="B140" s="188" t="s">
        <v>54</v>
      </c>
      <c r="C140" s="168" t="s">
        <v>139</v>
      </c>
      <c r="D140" s="227">
        <v>550000</v>
      </c>
      <c r="E140" s="206" t="s">
        <v>9</v>
      </c>
      <c r="F140" s="209">
        <v>550000</v>
      </c>
    </row>
    <row r="141" spans="1:6" x14ac:dyDescent="0.25">
      <c r="A141" s="225"/>
      <c r="B141" s="189"/>
      <c r="C141" s="205"/>
      <c r="D141" s="227"/>
      <c r="E141" s="207"/>
      <c r="F141" s="210"/>
    </row>
    <row r="142" spans="1:6" ht="56.25" customHeight="1" x14ac:dyDescent="0.25">
      <c r="A142" s="226"/>
      <c r="B142" s="195"/>
      <c r="C142" s="169"/>
      <c r="D142" s="227"/>
      <c r="E142" s="208"/>
      <c r="F142" s="211"/>
    </row>
    <row r="143" spans="1:6" ht="15.75" x14ac:dyDescent="0.25">
      <c r="A143" s="161" t="s">
        <v>39</v>
      </c>
      <c r="B143" s="162"/>
      <c r="C143" s="138"/>
      <c r="D143" s="163">
        <f>SUM(D140)</f>
        <v>550000</v>
      </c>
      <c r="E143" s="164"/>
      <c r="F143" s="165"/>
    </row>
    <row r="144" spans="1:6" x14ac:dyDescent="0.25">
      <c r="A144" s="53"/>
      <c r="B144" s="53"/>
      <c r="C144" s="119"/>
      <c r="D144" s="54"/>
      <c r="E144" s="55"/>
      <c r="F144" s="55"/>
    </row>
    <row r="145" spans="1:6" x14ac:dyDescent="0.25">
      <c r="A145" s="53"/>
      <c r="B145" s="53"/>
      <c r="C145" s="119"/>
      <c r="D145" s="54"/>
      <c r="E145" s="55"/>
      <c r="F145" s="55"/>
    </row>
    <row r="146" spans="1:6" x14ac:dyDescent="0.25">
      <c r="A146" s="53"/>
      <c r="B146" s="53"/>
      <c r="C146" s="119"/>
      <c r="D146" s="54"/>
      <c r="E146" s="55"/>
      <c r="F146" s="55"/>
    </row>
    <row r="147" spans="1:6" x14ac:dyDescent="0.25">
      <c r="A147" s="176" t="s">
        <v>16</v>
      </c>
      <c r="B147" s="177"/>
      <c r="C147" s="197" t="s">
        <v>105</v>
      </c>
      <c r="D147" s="180" t="s">
        <v>17</v>
      </c>
      <c r="E147" s="181" t="s">
        <v>18</v>
      </c>
      <c r="F147" s="181"/>
    </row>
    <row r="148" spans="1:6" x14ac:dyDescent="0.25">
      <c r="A148" s="178"/>
      <c r="B148" s="179"/>
      <c r="C148" s="198"/>
      <c r="D148" s="180"/>
      <c r="E148" s="66" t="s">
        <v>19</v>
      </c>
      <c r="F148" s="66" t="s">
        <v>17</v>
      </c>
    </row>
    <row r="149" spans="1:6" x14ac:dyDescent="0.25">
      <c r="A149" s="182" t="s">
        <v>100</v>
      </c>
      <c r="B149" s="183"/>
      <c r="C149" s="132"/>
      <c r="D149" s="67"/>
      <c r="E149" s="67"/>
      <c r="F149" s="68"/>
    </row>
    <row r="150" spans="1:6" x14ac:dyDescent="0.25">
      <c r="A150" s="184"/>
      <c r="B150" s="185"/>
      <c r="C150" s="133"/>
      <c r="D150" s="69"/>
      <c r="E150" s="69"/>
      <c r="F150" s="70"/>
    </row>
    <row r="151" spans="1:6" ht="26.25" customHeight="1" x14ac:dyDescent="0.25">
      <c r="A151" s="240" t="s">
        <v>7</v>
      </c>
      <c r="B151" s="188" t="s">
        <v>28</v>
      </c>
      <c r="C151" s="168" t="s">
        <v>128</v>
      </c>
      <c r="D151" s="166">
        <f>SUM(F151)</f>
        <v>20000</v>
      </c>
      <c r="E151" s="206" t="s">
        <v>66</v>
      </c>
      <c r="F151" s="209">
        <v>20000</v>
      </c>
    </row>
    <row r="152" spans="1:6" ht="9.75" customHeight="1" x14ac:dyDescent="0.25">
      <c r="A152" s="240"/>
      <c r="B152" s="189"/>
      <c r="C152" s="205"/>
      <c r="D152" s="220"/>
      <c r="E152" s="207"/>
      <c r="F152" s="210"/>
    </row>
    <row r="153" spans="1:6" ht="15" hidden="1" customHeight="1" x14ac:dyDescent="0.25">
      <c r="A153" s="240"/>
      <c r="B153" s="195"/>
      <c r="C153" s="95"/>
      <c r="D153" s="167"/>
      <c r="E153" s="208"/>
      <c r="F153" s="211"/>
    </row>
    <row r="154" spans="1:6" ht="36" x14ac:dyDescent="0.25">
      <c r="A154" s="78" t="s">
        <v>8</v>
      </c>
      <c r="B154" s="31" t="s">
        <v>33</v>
      </c>
      <c r="C154" s="149" t="s">
        <v>127</v>
      </c>
      <c r="D154" s="65">
        <f>SUM(F154)</f>
        <v>25000</v>
      </c>
      <c r="E154" s="36" t="s">
        <v>66</v>
      </c>
      <c r="F154" s="37">
        <v>25000</v>
      </c>
    </row>
    <row r="155" spans="1:6" ht="15.75" x14ac:dyDescent="0.25">
      <c r="A155" s="161" t="s">
        <v>39</v>
      </c>
      <c r="B155" s="162"/>
      <c r="C155" s="138"/>
      <c r="D155" s="163">
        <f>SUM(D151,D154)</f>
        <v>45000</v>
      </c>
      <c r="E155" s="164"/>
      <c r="F155" s="165"/>
    </row>
    <row r="156" spans="1:6" ht="15.75" x14ac:dyDescent="0.25">
      <c r="A156" s="51"/>
      <c r="B156" s="51"/>
      <c r="C156" s="117"/>
      <c r="D156" s="52"/>
      <c r="E156" s="52"/>
      <c r="F156" s="52"/>
    </row>
    <row r="157" spans="1:6" ht="15.75" x14ac:dyDescent="0.25">
      <c r="A157" s="51"/>
      <c r="B157" s="51"/>
      <c r="C157" s="117"/>
      <c r="D157" s="52"/>
      <c r="E157" s="52"/>
      <c r="F157" s="52"/>
    </row>
    <row r="158" spans="1:6" ht="15.75" thickBot="1" x14ac:dyDescent="0.3">
      <c r="A158" s="53"/>
      <c r="B158" s="53"/>
      <c r="C158" s="119"/>
      <c r="D158" s="54"/>
      <c r="E158" s="55"/>
      <c r="F158" s="55"/>
    </row>
    <row r="159" spans="1:6" ht="15.6" customHeight="1" x14ac:dyDescent="0.25">
      <c r="A159" s="277" t="s">
        <v>16</v>
      </c>
      <c r="B159" s="278"/>
      <c r="C159" s="197" t="s">
        <v>105</v>
      </c>
      <c r="D159" s="281" t="s">
        <v>17</v>
      </c>
      <c r="E159" s="273" t="s">
        <v>18</v>
      </c>
      <c r="F159" s="274"/>
    </row>
    <row r="160" spans="1:6" ht="13.9" customHeight="1" thickBot="1" x14ac:dyDescent="0.3">
      <c r="A160" s="279"/>
      <c r="B160" s="280"/>
      <c r="C160" s="198"/>
      <c r="D160" s="180"/>
      <c r="E160" s="66" t="s">
        <v>19</v>
      </c>
      <c r="F160" s="85" t="s">
        <v>17</v>
      </c>
    </row>
    <row r="161" spans="1:6" ht="31.5" customHeight="1" thickBot="1" x14ac:dyDescent="0.3">
      <c r="A161" s="282" t="s">
        <v>99</v>
      </c>
      <c r="B161" s="283"/>
      <c r="C161" s="135"/>
      <c r="D161" s="86"/>
      <c r="E161" s="86"/>
      <c r="F161" s="87"/>
    </row>
    <row r="162" spans="1:6" ht="38.25" customHeight="1" x14ac:dyDescent="0.25">
      <c r="A162" s="236">
        <v>1</v>
      </c>
      <c r="B162" s="228" t="s">
        <v>64</v>
      </c>
      <c r="C162" s="309" t="s">
        <v>137</v>
      </c>
      <c r="D162" s="284">
        <f>SUM(F162)</f>
        <v>120000</v>
      </c>
      <c r="E162" s="302" t="s">
        <v>61</v>
      </c>
      <c r="F162" s="304">
        <v>120000</v>
      </c>
    </row>
    <row r="163" spans="1:6" ht="40.5" customHeight="1" x14ac:dyDescent="0.25">
      <c r="A163" s="237"/>
      <c r="B163" s="229"/>
      <c r="C163" s="310"/>
      <c r="D163" s="264"/>
      <c r="E163" s="303"/>
      <c r="F163" s="305"/>
    </row>
    <row r="164" spans="1:6" ht="15" customHeight="1" x14ac:dyDescent="0.25">
      <c r="A164" s="233">
        <v>2</v>
      </c>
      <c r="B164" s="230" t="s">
        <v>65</v>
      </c>
      <c r="C164" s="306" t="s">
        <v>136</v>
      </c>
      <c r="D164" s="261">
        <f>SUM(F164)</f>
        <v>200000</v>
      </c>
      <c r="E164" s="295" t="s">
        <v>66</v>
      </c>
      <c r="F164" s="292">
        <v>200000</v>
      </c>
    </row>
    <row r="165" spans="1:6" x14ac:dyDescent="0.25">
      <c r="A165" s="234"/>
      <c r="B165" s="231"/>
      <c r="C165" s="307"/>
      <c r="D165" s="262"/>
      <c r="E165" s="296"/>
      <c r="F165" s="293"/>
    </row>
    <row r="166" spans="1:6" x14ac:dyDescent="0.25">
      <c r="A166" s="234"/>
      <c r="B166" s="231"/>
      <c r="C166" s="307"/>
      <c r="D166" s="262"/>
      <c r="E166" s="296"/>
      <c r="F166" s="293"/>
    </row>
    <row r="167" spans="1:6" ht="15.75" thickBot="1" x14ac:dyDescent="0.3">
      <c r="A167" s="235"/>
      <c r="B167" s="232"/>
      <c r="C167" s="308"/>
      <c r="D167" s="285"/>
      <c r="E167" s="297"/>
      <c r="F167" s="294"/>
    </row>
    <row r="168" spans="1:6" ht="16.5" thickTop="1" x14ac:dyDescent="0.25">
      <c r="A168" s="275" t="s">
        <v>39</v>
      </c>
      <c r="B168" s="276"/>
      <c r="C168" s="140"/>
      <c r="D168" s="163">
        <f>SUM(D162,D164)</f>
        <v>320000</v>
      </c>
      <c r="E168" s="164"/>
      <c r="F168" s="165"/>
    </row>
    <row r="169" spans="1:6" ht="15.75" x14ac:dyDescent="0.25">
      <c r="A169" s="51"/>
      <c r="B169" s="51"/>
      <c r="C169" s="117"/>
      <c r="D169" s="52"/>
      <c r="E169" s="52"/>
      <c r="F169" s="52"/>
    </row>
    <row r="170" spans="1:6" ht="15.75" x14ac:dyDescent="0.25">
      <c r="A170" s="51"/>
      <c r="B170" s="51"/>
      <c r="C170" s="117"/>
      <c r="D170" s="52"/>
      <c r="E170" s="52"/>
      <c r="F170" s="52"/>
    </row>
    <row r="171" spans="1:6" ht="15.75" x14ac:dyDescent="0.25">
      <c r="A171" s="51"/>
      <c r="B171" s="51"/>
      <c r="C171" s="117"/>
      <c r="D171" s="52"/>
      <c r="E171" s="52"/>
      <c r="F171" s="52"/>
    </row>
    <row r="172" spans="1:6" x14ac:dyDescent="0.25">
      <c r="A172" s="176" t="s">
        <v>16</v>
      </c>
      <c r="B172" s="177"/>
      <c r="C172" s="197" t="s">
        <v>105</v>
      </c>
      <c r="D172" s="180" t="s">
        <v>17</v>
      </c>
      <c r="E172" s="181" t="s">
        <v>18</v>
      </c>
      <c r="F172" s="181"/>
    </row>
    <row r="173" spans="1:6" x14ac:dyDescent="0.25">
      <c r="A173" s="178"/>
      <c r="B173" s="179"/>
      <c r="C173" s="198"/>
      <c r="D173" s="180"/>
      <c r="E173" s="66" t="s">
        <v>19</v>
      </c>
      <c r="F173" s="66" t="s">
        <v>17</v>
      </c>
    </row>
    <row r="174" spans="1:6" x14ac:dyDescent="0.25">
      <c r="A174" s="182" t="s">
        <v>98</v>
      </c>
      <c r="B174" s="183"/>
      <c r="C174" s="132"/>
      <c r="D174" s="67"/>
      <c r="E174" s="67"/>
      <c r="F174" s="68"/>
    </row>
    <row r="175" spans="1:6" x14ac:dyDescent="0.25">
      <c r="A175" s="184"/>
      <c r="B175" s="185"/>
      <c r="C175" s="133"/>
      <c r="D175" s="69"/>
      <c r="E175" s="69"/>
      <c r="F175" s="70"/>
    </row>
    <row r="176" spans="1:6" x14ac:dyDescent="0.25">
      <c r="A176" s="224" t="s">
        <v>7</v>
      </c>
      <c r="B176" s="172" t="s">
        <v>58</v>
      </c>
      <c r="C176" s="168" t="s">
        <v>125</v>
      </c>
      <c r="D176" s="190">
        <v>150000</v>
      </c>
      <c r="E176" s="206" t="s">
        <v>67</v>
      </c>
      <c r="F176" s="209">
        <v>150000</v>
      </c>
    </row>
    <row r="177" spans="1:6" x14ac:dyDescent="0.25">
      <c r="A177" s="225"/>
      <c r="B177" s="223"/>
      <c r="C177" s="174"/>
      <c r="D177" s="191"/>
      <c r="E177" s="207"/>
      <c r="F177" s="210"/>
    </row>
    <row r="178" spans="1:6" x14ac:dyDescent="0.25">
      <c r="A178" s="225"/>
      <c r="B178" s="223"/>
      <c r="C178" s="174"/>
      <c r="D178" s="191"/>
      <c r="E178" s="207"/>
      <c r="F178" s="210"/>
    </row>
    <row r="179" spans="1:6" ht="47.25" customHeight="1" x14ac:dyDescent="0.25">
      <c r="A179" s="226"/>
      <c r="B179" s="173"/>
      <c r="C179" s="175"/>
      <c r="D179" s="196"/>
      <c r="E179" s="208"/>
      <c r="F179" s="211"/>
    </row>
    <row r="180" spans="1:6" ht="15.75" x14ac:dyDescent="0.25">
      <c r="A180" s="161" t="s">
        <v>39</v>
      </c>
      <c r="B180" s="162"/>
      <c r="C180" s="138"/>
      <c r="D180" s="163">
        <f>SUM(D176)</f>
        <v>150000</v>
      </c>
      <c r="E180" s="164"/>
      <c r="F180" s="165"/>
    </row>
    <row r="181" spans="1:6" ht="15.75" x14ac:dyDescent="0.25">
      <c r="A181" s="51"/>
      <c r="B181" s="51"/>
      <c r="C181" s="117"/>
      <c r="D181" s="52"/>
      <c r="E181" s="52"/>
      <c r="F181" s="52"/>
    </row>
    <row r="182" spans="1:6" ht="15.75" x14ac:dyDescent="0.25">
      <c r="A182" s="51"/>
      <c r="B182" s="51"/>
      <c r="C182" s="117"/>
      <c r="D182" s="52"/>
      <c r="E182" s="52"/>
      <c r="F182" s="52"/>
    </row>
    <row r="183" spans="1:6" ht="15.75" x14ac:dyDescent="0.25">
      <c r="A183" s="51"/>
      <c r="B183" s="51"/>
      <c r="C183" s="117"/>
      <c r="D183" s="52"/>
      <c r="E183" s="52"/>
      <c r="F183" s="52"/>
    </row>
    <row r="184" spans="1:6" x14ac:dyDescent="0.25">
      <c r="A184" s="176" t="s">
        <v>16</v>
      </c>
      <c r="B184" s="177"/>
      <c r="C184" s="197" t="s">
        <v>105</v>
      </c>
      <c r="D184" s="180" t="s">
        <v>17</v>
      </c>
      <c r="E184" s="181" t="s">
        <v>18</v>
      </c>
      <c r="F184" s="181"/>
    </row>
    <row r="185" spans="1:6" x14ac:dyDescent="0.25">
      <c r="A185" s="178"/>
      <c r="B185" s="179"/>
      <c r="C185" s="198"/>
      <c r="D185" s="180"/>
      <c r="E185" s="66" t="s">
        <v>19</v>
      </c>
      <c r="F185" s="66" t="s">
        <v>17</v>
      </c>
    </row>
    <row r="186" spans="1:6" x14ac:dyDescent="0.25">
      <c r="A186" s="182" t="s">
        <v>97</v>
      </c>
      <c r="B186" s="183"/>
      <c r="C186" s="132"/>
      <c r="D186" s="67"/>
      <c r="E186" s="67"/>
      <c r="F186" s="68"/>
    </row>
    <row r="187" spans="1:6" x14ac:dyDescent="0.25">
      <c r="A187" s="184"/>
      <c r="B187" s="185"/>
      <c r="C187" s="133"/>
      <c r="D187" s="69"/>
      <c r="E187" s="69"/>
      <c r="F187" s="70"/>
    </row>
    <row r="188" spans="1:6" ht="15" customHeight="1" x14ac:dyDescent="0.25">
      <c r="A188" s="224" t="s">
        <v>7</v>
      </c>
      <c r="B188" s="188" t="s">
        <v>59</v>
      </c>
      <c r="C188" s="168" t="s">
        <v>124</v>
      </c>
      <c r="D188" s="258">
        <v>60000</v>
      </c>
      <c r="E188" s="206" t="s">
        <v>9</v>
      </c>
      <c r="F188" s="209">
        <v>60000</v>
      </c>
    </row>
    <row r="189" spans="1:6" x14ac:dyDescent="0.25">
      <c r="A189" s="225"/>
      <c r="B189" s="189"/>
      <c r="C189" s="205"/>
      <c r="D189" s="258"/>
      <c r="E189" s="207"/>
      <c r="F189" s="210"/>
    </row>
    <row r="190" spans="1:6" ht="36" customHeight="1" x14ac:dyDescent="0.25">
      <c r="A190" s="226"/>
      <c r="B190" s="195"/>
      <c r="C190" s="169"/>
      <c r="D190" s="258"/>
      <c r="E190" s="208"/>
      <c r="F190" s="211"/>
    </row>
    <row r="191" spans="1:6" ht="15.75" x14ac:dyDescent="0.25">
      <c r="A191" s="161" t="s">
        <v>39</v>
      </c>
      <c r="B191" s="162"/>
      <c r="C191" s="138"/>
      <c r="D191" s="163">
        <f>SUM(D188)</f>
        <v>60000</v>
      </c>
      <c r="E191" s="164"/>
      <c r="F191" s="165"/>
    </row>
    <row r="192" spans="1:6" ht="15" customHeight="1" x14ac:dyDescent="0.25">
      <c r="A192" s="51"/>
      <c r="B192" s="51"/>
      <c r="C192" s="117"/>
      <c r="D192" s="52"/>
      <c r="E192" s="52"/>
      <c r="F192" s="52"/>
    </row>
    <row r="193" spans="1:6" ht="15" customHeight="1" x14ac:dyDescent="0.25">
      <c r="A193" s="51"/>
      <c r="B193" s="51"/>
      <c r="C193" s="117"/>
      <c r="D193" s="52"/>
      <c r="E193" s="52"/>
      <c r="F193" s="52"/>
    </row>
    <row r="194" spans="1:6" ht="15" customHeight="1" x14ac:dyDescent="0.25">
      <c r="A194" s="51"/>
      <c r="B194" s="51"/>
      <c r="C194" s="117"/>
      <c r="D194" s="52"/>
      <c r="E194" s="52"/>
      <c r="F194" s="52"/>
    </row>
    <row r="195" spans="1:6" ht="15" customHeight="1" x14ac:dyDescent="0.25">
      <c r="A195" s="176" t="s">
        <v>16</v>
      </c>
      <c r="B195" s="177"/>
      <c r="C195" s="197" t="s">
        <v>105</v>
      </c>
      <c r="D195" s="180" t="s">
        <v>17</v>
      </c>
      <c r="E195" s="181" t="s">
        <v>18</v>
      </c>
      <c r="F195" s="181"/>
    </row>
    <row r="196" spans="1:6" ht="15" customHeight="1" x14ac:dyDescent="0.25">
      <c r="A196" s="178"/>
      <c r="B196" s="179"/>
      <c r="C196" s="198"/>
      <c r="D196" s="180"/>
      <c r="E196" s="123" t="s">
        <v>19</v>
      </c>
      <c r="F196" s="123" t="s">
        <v>17</v>
      </c>
    </row>
    <row r="197" spans="1:6" ht="15" customHeight="1" x14ac:dyDescent="0.25">
      <c r="A197" s="182" t="s">
        <v>96</v>
      </c>
      <c r="B197" s="183"/>
      <c r="C197" s="132"/>
      <c r="D197" s="124"/>
      <c r="E197" s="124"/>
      <c r="F197" s="125"/>
    </row>
    <row r="198" spans="1:6" ht="15" customHeight="1" x14ac:dyDescent="0.25">
      <c r="A198" s="184"/>
      <c r="B198" s="185"/>
      <c r="C198" s="133"/>
      <c r="D198" s="126"/>
      <c r="E198" s="126"/>
      <c r="F198" s="127"/>
    </row>
    <row r="199" spans="1:6" ht="15" customHeight="1" x14ac:dyDescent="0.25">
      <c r="A199" s="186" t="s">
        <v>7</v>
      </c>
      <c r="B199" s="188" t="s">
        <v>95</v>
      </c>
      <c r="C199" s="168" t="s">
        <v>138</v>
      </c>
      <c r="D199" s="190">
        <f>SUM(F199:F203)</f>
        <v>3660000</v>
      </c>
      <c r="E199" s="192" t="s">
        <v>9</v>
      </c>
      <c r="F199" s="193">
        <v>1560037</v>
      </c>
    </row>
    <row r="200" spans="1:6" ht="15" customHeight="1" x14ac:dyDescent="0.25">
      <c r="A200" s="187"/>
      <c r="B200" s="189"/>
      <c r="C200" s="205"/>
      <c r="D200" s="191"/>
      <c r="E200" s="192"/>
      <c r="F200" s="193"/>
    </row>
    <row r="201" spans="1:6" ht="15" customHeight="1" x14ac:dyDescent="0.25">
      <c r="A201" s="187"/>
      <c r="B201" s="189"/>
      <c r="C201" s="205"/>
      <c r="D201" s="191"/>
      <c r="E201" s="192"/>
      <c r="F201" s="193"/>
    </row>
    <row r="202" spans="1:6" ht="40.5" customHeight="1" x14ac:dyDescent="0.25">
      <c r="A202" s="187"/>
      <c r="B202" s="189"/>
      <c r="C202" s="205"/>
      <c r="D202" s="191"/>
      <c r="E202" s="113" t="s">
        <v>141</v>
      </c>
      <c r="F202" s="114">
        <v>680000</v>
      </c>
    </row>
    <row r="203" spans="1:6" s="98" customFormat="1" ht="24.75" customHeight="1" x14ac:dyDescent="0.25">
      <c r="A203" s="194"/>
      <c r="B203" s="195"/>
      <c r="C203" s="169"/>
      <c r="D203" s="196"/>
      <c r="E203" s="113" t="s">
        <v>74</v>
      </c>
      <c r="F203" s="114">
        <v>1419963</v>
      </c>
    </row>
    <row r="204" spans="1:6" s="98" customFormat="1" ht="15" customHeight="1" x14ac:dyDescent="0.25">
      <c r="A204" s="161" t="s">
        <v>39</v>
      </c>
      <c r="B204" s="162"/>
      <c r="C204" s="138"/>
      <c r="D204" s="163">
        <f>SUM(D199)</f>
        <v>3660000</v>
      </c>
      <c r="E204" s="164"/>
      <c r="F204" s="165"/>
    </row>
    <row r="205" spans="1:6" ht="15" customHeight="1" x14ac:dyDescent="0.25">
      <c r="A205" s="96"/>
      <c r="B205" s="96"/>
      <c r="C205" s="117"/>
      <c r="D205" s="97"/>
      <c r="E205" s="97"/>
      <c r="F205" s="97"/>
    </row>
    <row r="206" spans="1:6" s="99" customFormat="1" ht="15" customHeight="1" x14ac:dyDescent="0.25">
      <c r="A206" s="117"/>
      <c r="B206" s="117"/>
      <c r="C206" s="117"/>
      <c r="D206" s="118"/>
      <c r="E206" s="118"/>
      <c r="F206" s="118"/>
    </row>
    <row r="207" spans="1:6" s="99" customFormat="1" ht="15" customHeight="1" x14ac:dyDescent="0.25">
      <c r="A207" s="117"/>
      <c r="B207" s="117"/>
      <c r="C207" s="117"/>
      <c r="D207" s="118"/>
      <c r="E207" s="118"/>
      <c r="F207" s="118"/>
    </row>
    <row r="208" spans="1:6" s="99" customFormat="1" ht="15" customHeight="1" x14ac:dyDescent="0.25">
      <c r="A208" s="176" t="s">
        <v>16</v>
      </c>
      <c r="B208" s="177"/>
      <c r="C208" s="197" t="s">
        <v>105</v>
      </c>
      <c r="D208" s="180" t="s">
        <v>17</v>
      </c>
      <c r="E208" s="181" t="s">
        <v>18</v>
      </c>
      <c r="F208" s="181"/>
    </row>
    <row r="209" spans="1:6" s="99" customFormat="1" ht="15" customHeight="1" x14ac:dyDescent="0.25">
      <c r="A209" s="178"/>
      <c r="B209" s="179"/>
      <c r="C209" s="198"/>
      <c r="D209" s="180"/>
      <c r="E209" s="123" t="s">
        <v>19</v>
      </c>
      <c r="F209" s="123" t="s">
        <v>17</v>
      </c>
    </row>
    <row r="210" spans="1:6" s="99" customFormat="1" ht="15" customHeight="1" x14ac:dyDescent="0.25">
      <c r="A210" s="182" t="s">
        <v>118</v>
      </c>
      <c r="B210" s="183"/>
      <c r="C210" s="132"/>
      <c r="D210" s="124"/>
      <c r="E210" s="124"/>
      <c r="F210" s="125"/>
    </row>
    <row r="211" spans="1:6" s="99" customFormat="1" ht="15" customHeight="1" x14ac:dyDescent="0.25">
      <c r="A211" s="184"/>
      <c r="B211" s="185"/>
      <c r="C211" s="133"/>
      <c r="D211" s="126"/>
      <c r="E211" s="126"/>
      <c r="F211" s="127"/>
    </row>
    <row r="212" spans="1:6" s="99" customFormat="1" ht="15" customHeight="1" x14ac:dyDescent="0.25">
      <c r="A212" s="186" t="s">
        <v>7</v>
      </c>
      <c r="B212" s="188" t="s">
        <v>119</v>
      </c>
      <c r="C212" s="168" t="s">
        <v>123</v>
      </c>
      <c r="D212" s="190">
        <f>SUM(F212)</f>
        <v>100000</v>
      </c>
      <c r="E212" s="192" t="s">
        <v>9</v>
      </c>
      <c r="F212" s="193">
        <v>100000</v>
      </c>
    </row>
    <row r="213" spans="1:6" s="99" customFormat="1" ht="15" customHeight="1" x14ac:dyDescent="0.25">
      <c r="A213" s="187"/>
      <c r="B213" s="189"/>
      <c r="C213" s="205"/>
      <c r="D213" s="191"/>
      <c r="E213" s="192"/>
      <c r="F213" s="193"/>
    </row>
    <row r="214" spans="1:6" s="99" customFormat="1" ht="15" customHeight="1" x14ac:dyDescent="0.25">
      <c r="A214" s="187"/>
      <c r="B214" s="189"/>
      <c r="C214" s="169"/>
      <c r="D214" s="191"/>
      <c r="E214" s="192"/>
      <c r="F214" s="193"/>
    </row>
    <row r="215" spans="1:6" s="99" customFormat="1" ht="15" customHeight="1" x14ac:dyDescent="0.25">
      <c r="A215" s="161" t="s">
        <v>39</v>
      </c>
      <c r="B215" s="162"/>
      <c r="C215" s="138"/>
      <c r="D215" s="163">
        <f>SUM(D212)</f>
        <v>100000</v>
      </c>
      <c r="E215" s="164"/>
      <c r="F215" s="165"/>
    </row>
    <row r="216" spans="1:6" ht="15.75" x14ac:dyDescent="0.25">
      <c r="A216" s="96"/>
      <c r="B216" s="96"/>
      <c r="C216" s="117"/>
      <c r="D216" s="97"/>
      <c r="E216" s="97"/>
      <c r="F216" s="97"/>
    </row>
    <row r="217" spans="1:6" ht="15" customHeight="1" x14ac:dyDescent="0.25">
      <c r="A217" s="257" t="s">
        <v>55</v>
      </c>
      <c r="B217" s="257"/>
      <c r="C217" s="93"/>
      <c r="D217" s="286">
        <f>SUM(D80,C112,C132,D143,D155,D168,D180,D191)</f>
        <v>5439299.2800000003</v>
      </c>
      <c r="E217" s="286"/>
      <c r="F217" s="92" t="s">
        <v>60</v>
      </c>
    </row>
    <row r="218" spans="1:6" ht="15" customHeight="1" x14ac:dyDescent="0.25">
      <c r="A218" s="19"/>
      <c r="B218" s="19"/>
      <c r="C218" s="107"/>
      <c r="D218" s="16"/>
      <c r="E218" s="20"/>
      <c r="F218" s="20"/>
    </row>
    <row r="219" spans="1:6" ht="15" customHeight="1" x14ac:dyDescent="0.25">
      <c r="A219" s="19"/>
      <c r="B219" s="19"/>
      <c r="C219" s="107"/>
      <c r="D219" s="16"/>
      <c r="E219" s="20"/>
      <c r="F219" s="20"/>
    </row>
    <row r="220" spans="1:6" x14ac:dyDescent="0.25">
      <c r="A220" s="8"/>
      <c r="B220" s="8"/>
      <c r="C220" s="101"/>
      <c r="D220" s="40"/>
      <c r="E220" s="8"/>
      <c r="F220" s="8"/>
    </row>
    <row r="221" spans="1:6" x14ac:dyDescent="0.25">
      <c r="A221" s="272" t="s">
        <v>21</v>
      </c>
      <c r="B221" s="272"/>
      <c r="C221" s="272"/>
      <c r="D221" s="272"/>
      <c r="E221" s="272"/>
      <c r="F221" s="272"/>
    </row>
    <row r="222" spans="1:6" x14ac:dyDescent="0.25">
      <c r="A222" s="8"/>
      <c r="B222" s="8"/>
      <c r="C222" s="101"/>
      <c r="D222" s="8"/>
      <c r="E222" s="8"/>
      <c r="F222" s="8"/>
    </row>
    <row r="223" spans="1:6" x14ac:dyDescent="0.25">
      <c r="A223" s="8" t="s">
        <v>25</v>
      </c>
      <c r="B223" s="8"/>
      <c r="C223" s="101"/>
      <c r="D223" s="8"/>
      <c r="E223" s="8"/>
      <c r="F223" s="8"/>
    </row>
    <row r="224" spans="1:6" x14ac:dyDescent="0.25">
      <c r="A224" s="8"/>
      <c r="B224" s="8"/>
      <c r="C224" s="101"/>
      <c r="D224" s="8"/>
      <c r="E224" s="8"/>
      <c r="F224" s="8"/>
    </row>
    <row r="225" spans="1:6" x14ac:dyDescent="0.25">
      <c r="A225" s="8"/>
      <c r="B225" s="8"/>
      <c r="C225" s="101"/>
      <c r="D225" s="272" t="s">
        <v>120</v>
      </c>
      <c r="E225" s="272"/>
      <c r="F225" s="272"/>
    </row>
    <row r="226" spans="1:6" x14ac:dyDescent="0.25">
      <c r="A226" s="8"/>
      <c r="B226" s="8"/>
      <c r="C226" s="101"/>
      <c r="D226" s="272" t="s">
        <v>121</v>
      </c>
      <c r="E226" s="272"/>
      <c r="F226" s="272"/>
    </row>
  </sheetData>
  <mergeCells count="192">
    <mergeCell ref="C188:C190"/>
    <mergeCell ref="C136:C137"/>
    <mergeCell ref="C147:C148"/>
    <mergeCell ref="C159:C160"/>
    <mergeCell ref="C172:C173"/>
    <mergeCell ref="C184:C185"/>
    <mergeCell ref="C195:C196"/>
    <mergeCell ref="C208:C209"/>
    <mergeCell ref="C140:C142"/>
    <mergeCell ref="C151:C152"/>
    <mergeCell ref="C199:C203"/>
    <mergeCell ref="C164:C167"/>
    <mergeCell ref="C162:C163"/>
    <mergeCell ref="A10:F10"/>
    <mergeCell ref="A11:F11"/>
    <mergeCell ref="A13:F13"/>
    <mergeCell ref="A16:F16"/>
    <mergeCell ref="F164:F167"/>
    <mergeCell ref="E164:E167"/>
    <mergeCell ref="A112:B112"/>
    <mergeCell ref="E101:E107"/>
    <mergeCell ref="F101:F107"/>
    <mergeCell ref="E108:E109"/>
    <mergeCell ref="F108:F109"/>
    <mergeCell ref="A138:B139"/>
    <mergeCell ref="B108:B109"/>
    <mergeCell ref="A34:F34"/>
    <mergeCell ref="A18:F18"/>
    <mergeCell ref="D136:D137"/>
    <mergeCell ref="A136:B137"/>
    <mergeCell ref="A108:A109"/>
    <mergeCell ref="A32:F32"/>
    <mergeCell ref="E162:E163"/>
    <mergeCell ref="F162:F163"/>
    <mergeCell ref="D151:D153"/>
    <mergeCell ref="E151:E153"/>
    <mergeCell ref="A53:F53"/>
    <mergeCell ref="A57:B58"/>
    <mergeCell ref="D226:F226"/>
    <mergeCell ref="E159:F159"/>
    <mergeCell ref="A168:B168"/>
    <mergeCell ref="A159:B160"/>
    <mergeCell ref="D159:D160"/>
    <mergeCell ref="D225:F225"/>
    <mergeCell ref="A221:F221"/>
    <mergeCell ref="A161:B161"/>
    <mergeCell ref="A172:B173"/>
    <mergeCell ref="D172:D173"/>
    <mergeCell ref="E172:F172"/>
    <mergeCell ref="A174:B175"/>
    <mergeCell ref="D162:D163"/>
    <mergeCell ref="D164:D167"/>
    <mergeCell ref="A143:B143"/>
    <mergeCell ref="D168:F168"/>
    <mergeCell ref="B151:B153"/>
    <mergeCell ref="A151:A153"/>
    <mergeCell ref="A74:A75"/>
    <mergeCell ref="D217:E217"/>
    <mergeCell ref="A59:B59"/>
    <mergeCell ref="C212:C214"/>
    <mergeCell ref="C176:C179"/>
    <mergeCell ref="A99:B100"/>
    <mergeCell ref="A97:B98"/>
    <mergeCell ref="D97:D98"/>
    <mergeCell ref="E97:F97"/>
    <mergeCell ref="A116:B117"/>
    <mergeCell ref="D116:D117"/>
    <mergeCell ref="E116:F116"/>
    <mergeCell ref="A118:B119"/>
    <mergeCell ref="D108:D109"/>
    <mergeCell ref="B101:B102"/>
    <mergeCell ref="D101:D102"/>
    <mergeCell ref="A101:A102"/>
    <mergeCell ref="A93:B93"/>
    <mergeCell ref="A86:B86"/>
    <mergeCell ref="C116:C117"/>
    <mergeCell ref="H73:H74"/>
    <mergeCell ref="A217:B217"/>
    <mergeCell ref="A191:B191"/>
    <mergeCell ref="D191:F191"/>
    <mergeCell ref="E188:E190"/>
    <mergeCell ref="F188:F190"/>
    <mergeCell ref="A184:B185"/>
    <mergeCell ref="D184:D185"/>
    <mergeCell ref="E184:F184"/>
    <mergeCell ref="A186:B187"/>
    <mergeCell ref="A188:A190"/>
    <mergeCell ref="B188:B190"/>
    <mergeCell ref="D188:D190"/>
    <mergeCell ref="A180:B180"/>
    <mergeCell ref="D180:F180"/>
    <mergeCell ref="B72:B73"/>
    <mergeCell ref="B74:B75"/>
    <mergeCell ref="A120:A122"/>
    <mergeCell ref="B120:B122"/>
    <mergeCell ref="D120:D122"/>
    <mergeCell ref="F151:F153"/>
    <mergeCell ref="E120:E122"/>
    <mergeCell ref="F120:F122"/>
    <mergeCell ref="E136:F136"/>
    <mergeCell ref="A80:B80"/>
    <mergeCell ref="D80:F80"/>
    <mergeCell ref="D72:D73"/>
    <mergeCell ref="D74:D75"/>
    <mergeCell ref="E124:E129"/>
    <mergeCell ref="F124:F129"/>
    <mergeCell ref="A132:B132"/>
    <mergeCell ref="A72:A73"/>
    <mergeCell ref="A84:B85"/>
    <mergeCell ref="D84:D85"/>
    <mergeCell ref="E84:F84"/>
    <mergeCell ref="A87:A89"/>
    <mergeCell ref="B87:B89"/>
    <mergeCell ref="D87:D89"/>
    <mergeCell ref="E87:E89"/>
    <mergeCell ref="F87:F89"/>
    <mergeCell ref="A130:A131"/>
    <mergeCell ref="B130:B131"/>
    <mergeCell ref="C130:C131"/>
    <mergeCell ref="C132:F132"/>
    <mergeCell ref="D130:D131"/>
    <mergeCell ref="D155:F155"/>
    <mergeCell ref="A149:B150"/>
    <mergeCell ref="E147:F147"/>
    <mergeCell ref="D147:D148"/>
    <mergeCell ref="A147:B148"/>
    <mergeCell ref="D143:F143"/>
    <mergeCell ref="B162:B163"/>
    <mergeCell ref="B164:B167"/>
    <mergeCell ref="A164:A167"/>
    <mergeCell ref="A162:A163"/>
    <mergeCell ref="E195:F195"/>
    <mergeCell ref="A197:B198"/>
    <mergeCell ref="E199:E201"/>
    <mergeCell ref="F199:F201"/>
    <mergeCell ref="E176:E179"/>
    <mergeCell ref="F176:F179"/>
    <mergeCell ref="E140:E142"/>
    <mergeCell ref="F140:F142"/>
    <mergeCell ref="A6:F6"/>
    <mergeCell ref="A7:F7"/>
    <mergeCell ref="A8:F8"/>
    <mergeCell ref="A60:A63"/>
    <mergeCell ref="B60:B63"/>
    <mergeCell ref="D60:D63"/>
    <mergeCell ref="D64:D69"/>
    <mergeCell ref="B64:B69"/>
    <mergeCell ref="A64:A69"/>
    <mergeCell ref="D176:D179"/>
    <mergeCell ref="B176:B179"/>
    <mergeCell ref="A176:A179"/>
    <mergeCell ref="B140:B142"/>
    <mergeCell ref="A140:A142"/>
    <mergeCell ref="D140:D142"/>
    <mergeCell ref="A155:B155"/>
    <mergeCell ref="C57:C58"/>
    <mergeCell ref="C60:C63"/>
    <mergeCell ref="C64:C69"/>
    <mergeCell ref="C72:C73"/>
    <mergeCell ref="C74:C75"/>
    <mergeCell ref="C108:C109"/>
    <mergeCell ref="C112:F112"/>
    <mergeCell ref="C84:C85"/>
    <mergeCell ref="C87:C89"/>
    <mergeCell ref="C97:C98"/>
    <mergeCell ref="C93:F93"/>
    <mergeCell ref="E57:F57"/>
    <mergeCell ref="D57:D58"/>
    <mergeCell ref="A215:B215"/>
    <mergeCell ref="D215:F215"/>
    <mergeCell ref="D110:D111"/>
    <mergeCell ref="C110:C111"/>
    <mergeCell ref="A110:A111"/>
    <mergeCell ref="B110:B111"/>
    <mergeCell ref="C120:C122"/>
    <mergeCell ref="C101:C102"/>
    <mergeCell ref="A208:B209"/>
    <mergeCell ref="D208:D209"/>
    <mergeCell ref="E208:F208"/>
    <mergeCell ref="A210:B211"/>
    <mergeCell ref="A212:A214"/>
    <mergeCell ref="B212:B214"/>
    <mergeCell ref="D212:D214"/>
    <mergeCell ref="E212:E214"/>
    <mergeCell ref="F212:F214"/>
    <mergeCell ref="A204:B204"/>
    <mergeCell ref="D204:F204"/>
    <mergeCell ref="A199:A203"/>
    <mergeCell ref="B199:B203"/>
    <mergeCell ref="D199:D203"/>
    <mergeCell ref="A195:B196"/>
    <mergeCell ref="D195:D196"/>
  </mergeCells>
  <printOptions horizontalCentered="1"/>
  <pageMargins left="0" right="0" top="0.7" bottom="0.35433070866141703" header="8.4375000000000006E-3" footer="0"/>
  <pageSetup paperSize="9" scale="83" orientation="portrait" r:id="rId1"/>
  <headerFooter>
    <oddFooter>&amp;R&amp;P</oddFooter>
  </headerFooter>
  <rowBreaks count="5" manualBreakCount="5">
    <brk id="52" max="4" man="1"/>
    <brk id="80" max="5" man="1"/>
    <brk id="113" max="5" man="1"/>
    <brk id="156" max="5" man="1"/>
    <brk id="19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Grgurić</dc:creator>
  <cp:lastModifiedBy>Kristina Grgurić</cp:lastModifiedBy>
  <cp:lastPrinted>2021-11-15T19:09:35Z</cp:lastPrinted>
  <dcterms:created xsi:type="dcterms:W3CDTF">2014-12-11T12:04:21Z</dcterms:created>
  <dcterms:modified xsi:type="dcterms:W3CDTF">2021-12-30T13:57:38Z</dcterms:modified>
</cp:coreProperties>
</file>